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555" windowHeight="11640" tabRatio="938" activeTab="0"/>
  </bookViews>
  <sheets>
    <sheet name="Day One" sheetId="1" r:id="rId1"/>
    <sheet name="Day Two" sheetId="2" r:id="rId2"/>
    <sheet name="Day Three" sheetId="3" r:id="rId3"/>
    <sheet name="Day Four" sheetId="4" r:id="rId4"/>
    <sheet name="Day Five" sheetId="5" r:id="rId5"/>
    <sheet name="Day Six" sheetId="6" r:id="rId6"/>
    <sheet name="Overall Stats" sheetId="7" r:id="rId7"/>
  </sheets>
  <definedNames/>
  <calcPr fullCalcOnLoad="1"/>
</workbook>
</file>

<file path=xl/sharedStrings.xml><?xml version="1.0" encoding="utf-8"?>
<sst xmlns="http://schemas.openxmlformats.org/spreadsheetml/2006/main" count="2498" uniqueCount="319">
  <si>
    <t xml:space="preserve"> Voter #49</t>
  </si>
  <si>
    <t xml:space="preserve"> Voter #60</t>
  </si>
  <si>
    <t xml:space="preserve"> Voter #61</t>
  </si>
  <si>
    <t xml:space="preserve"> Voter #62</t>
  </si>
  <si>
    <t xml:space="preserve"> Voter #63</t>
  </si>
  <si>
    <t xml:space="preserve"> Voter #64</t>
  </si>
  <si>
    <t xml:space="preserve"> Voter #65</t>
  </si>
  <si>
    <t xml:space="preserve"> Voter #66</t>
  </si>
  <si>
    <t xml:space="preserve"> Voter #67</t>
  </si>
  <si>
    <t xml:space="preserve"> Voter #68</t>
  </si>
  <si>
    <t xml:space="preserve"> Voter #69</t>
  </si>
  <si>
    <t xml:space="preserve"> Voter #70</t>
  </si>
  <si>
    <t xml:space="preserve"> Voter #71</t>
  </si>
  <si>
    <t xml:space="preserve"> Voter #72</t>
  </si>
  <si>
    <t xml:space="preserve"> Voter #73</t>
  </si>
  <si>
    <t xml:space="preserve"> Voter #74</t>
  </si>
  <si>
    <t xml:space="preserve"> Voter #75</t>
  </si>
  <si>
    <t xml:space="preserve"> Voter #76</t>
  </si>
  <si>
    <t xml:space="preserve"> Voter #77</t>
  </si>
  <si>
    <t xml:space="preserve"> Voter #78</t>
  </si>
  <si>
    <t xml:space="preserve"> Voter #79</t>
  </si>
  <si>
    <t xml:space="preserve"> Voter #80</t>
  </si>
  <si>
    <t xml:space="preserve"> Voter #81</t>
  </si>
  <si>
    <t xml:space="preserve"> Voter #82</t>
  </si>
  <si>
    <t xml:space="preserve"> Voter #83</t>
  </si>
  <si>
    <t xml:space="preserve"> Voter #84</t>
  </si>
  <si>
    <t xml:space="preserve"> Voter #85</t>
  </si>
  <si>
    <t xml:space="preserve"> Voter #86</t>
  </si>
  <si>
    <t xml:space="preserve"> Voter #87</t>
  </si>
  <si>
    <t xml:space="preserve"> Voter #88</t>
  </si>
  <si>
    <t xml:space="preserve"> Voter #89</t>
  </si>
  <si>
    <t xml:space="preserve"> Voter #90</t>
  </si>
  <si>
    <t xml:space="preserve"> Voter #91</t>
  </si>
  <si>
    <t xml:space="preserve"> Voter #92</t>
  </si>
  <si>
    <t xml:space="preserve"> Voter #93</t>
  </si>
  <si>
    <t xml:space="preserve"> Voter #94</t>
  </si>
  <si>
    <t xml:space="preserve"> Voter #95</t>
  </si>
  <si>
    <t xml:space="preserve"> Voter #96</t>
  </si>
  <si>
    <t xml:space="preserve"> Voter #97</t>
  </si>
  <si>
    <t xml:space="preserve"> Voter #98</t>
  </si>
  <si>
    <t xml:space="preserve"> Voter #99</t>
  </si>
  <si>
    <t xml:space="preserve"> Voter #100</t>
  </si>
  <si>
    <t xml:space="preserve"> Voter #101</t>
  </si>
  <si>
    <t xml:space="preserve"> Voter #102</t>
  </si>
  <si>
    <t xml:space="preserve"> Voter #103</t>
  </si>
  <si>
    <t xml:space="preserve"> Voter #104</t>
  </si>
  <si>
    <t xml:space="preserve"> Voter #105</t>
  </si>
  <si>
    <t xml:space="preserve"> Voter #106</t>
  </si>
  <si>
    <t xml:space="preserve"> Voter #107</t>
  </si>
  <si>
    <t xml:space="preserve"> Voter #108</t>
  </si>
  <si>
    <t xml:space="preserve"> Voter #109</t>
  </si>
  <si>
    <t xml:space="preserve"> Voter #110</t>
  </si>
  <si>
    <t xml:space="preserve"> Voter #111</t>
  </si>
  <si>
    <t xml:space="preserve"> Voter #112</t>
  </si>
  <si>
    <t xml:space="preserve"> Voter #113</t>
  </si>
  <si>
    <t xml:space="preserve"> Voter #114</t>
  </si>
  <si>
    <t xml:space="preserve"> Voter #116</t>
  </si>
  <si>
    <t xml:space="preserve"> Voter #117</t>
  </si>
  <si>
    <t xml:space="preserve"> Voter #118</t>
  </si>
  <si>
    <t xml:space="preserve"> Voter #119</t>
  </si>
  <si>
    <t xml:space="preserve"> Voter #120</t>
  </si>
  <si>
    <t xml:space="preserve"> Voter #121</t>
  </si>
  <si>
    <t xml:space="preserve"> Voter #122</t>
  </si>
  <si>
    <t xml:space="preserve"> Voter #123</t>
  </si>
  <si>
    <t xml:space="preserve"> Voter #124</t>
  </si>
  <si>
    <t xml:space="preserve"> Voter #125</t>
  </si>
  <si>
    <t xml:space="preserve"> Voter #126</t>
  </si>
  <si>
    <t xml:space="preserve"> Voter #127</t>
  </si>
  <si>
    <t xml:space="preserve"> Voter #128</t>
  </si>
  <si>
    <t xml:space="preserve"> Voter #129</t>
  </si>
  <si>
    <t xml:space="preserve"> Voter #130</t>
  </si>
  <si>
    <t xml:space="preserve"> Voter #131</t>
  </si>
  <si>
    <t xml:space="preserve"> Voter #132</t>
  </si>
  <si>
    <t xml:space="preserve"> Voter #133</t>
  </si>
  <si>
    <t xml:space="preserve"> Voter #134</t>
  </si>
  <si>
    <t xml:space="preserve"> Voter #135</t>
  </si>
  <si>
    <t xml:space="preserve"> Voter #136</t>
  </si>
  <si>
    <t xml:space="preserve"> Voter #137</t>
  </si>
  <si>
    <t xml:space="preserve"> Voter #138</t>
  </si>
  <si>
    <t xml:space="preserve"> Voter #139</t>
  </si>
  <si>
    <t xml:space="preserve"> Voter #140</t>
  </si>
  <si>
    <t xml:space="preserve"> Voter #141</t>
  </si>
  <si>
    <t xml:space="preserve"> Voter #142</t>
  </si>
  <si>
    <t xml:space="preserve"> Voter #143</t>
  </si>
  <si>
    <t xml:space="preserve"> Voter #144</t>
  </si>
  <si>
    <t xml:space="preserve"> Voter #145</t>
  </si>
  <si>
    <t xml:space="preserve"> Voter #146</t>
  </si>
  <si>
    <t xml:space="preserve"> Voter #147</t>
  </si>
  <si>
    <t xml:space="preserve"> Voter #148</t>
  </si>
  <si>
    <t xml:space="preserve"> Voter #149</t>
  </si>
  <si>
    <t xml:space="preserve"> Voter #160</t>
  </si>
  <si>
    <t xml:space="preserve"> Voter #161</t>
  </si>
  <si>
    <t xml:space="preserve"> Voter #162</t>
  </si>
  <si>
    <t xml:space="preserve"> Voter #163</t>
  </si>
  <si>
    <t xml:space="preserve"> Voter #164</t>
  </si>
  <si>
    <t xml:space="preserve"> Voter #165</t>
  </si>
  <si>
    <t xml:space="preserve"> Voter #166</t>
  </si>
  <si>
    <t xml:space="preserve"> Voter #167</t>
  </si>
  <si>
    <t xml:space="preserve"> Voter #168</t>
  </si>
  <si>
    <t xml:space="preserve"> Voter #169</t>
  </si>
  <si>
    <t xml:space="preserve"> Voter #170</t>
  </si>
  <si>
    <t xml:space="preserve"> Voter #171</t>
  </si>
  <si>
    <t xml:space="preserve"> Voter #172</t>
  </si>
  <si>
    <t xml:space="preserve"> Voter #173</t>
  </si>
  <si>
    <t xml:space="preserve"> Voter #174</t>
  </si>
  <si>
    <t xml:space="preserve"> Voter #175</t>
  </si>
  <si>
    <t xml:space="preserve"> Voter #176</t>
  </si>
  <si>
    <t xml:space="preserve"> Voter #177</t>
  </si>
  <si>
    <t xml:space="preserve"> Voter #178</t>
  </si>
  <si>
    <t xml:space="preserve"> Voter #179</t>
  </si>
  <si>
    <t xml:space="preserve"> Voter #180</t>
  </si>
  <si>
    <t xml:space="preserve"> Voter #181</t>
  </si>
  <si>
    <t xml:space="preserve"> Voter #182</t>
  </si>
  <si>
    <t xml:space="preserve"> Voter #183</t>
  </si>
  <si>
    <t xml:space="preserve"> Voter #184</t>
  </si>
  <si>
    <t xml:space="preserve"> Voter #185</t>
  </si>
  <si>
    <t xml:space="preserve"> Voter #186</t>
  </si>
  <si>
    <t xml:space="preserve"> Voter #187</t>
  </si>
  <si>
    <t xml:space="preserve"> Voter #188</t>
  </si>
  <si>
    <t xml:space="preserve"> Voter #189</t>
  </si>
  <si>
    <t xml:space="preserve"> Voter #190</t>
  </si>
  <si>
    <t xml:space="preserve"> Voter #191</t>
  </si>
  <si>
    <t xml:space="preserve"> Voter #192</t>
  </si>
  <si>
    <t xml:space="preserve"> Voter #193</t>
  </si>
  <si>
    <t xml:space="preserve"> Voter #194</t>
  </si>
  <si>
    <t xml:space="preserve"> Voter #195</t>
  </si>
  <si>
    <t xml:space="preserve"> Voter #196</t>
  </si>
  <si>
    <t xml:space="preserve"> Voter #197</t>
  </si>
  <si>
    <t xml:space="preserve"> Voter #198</t>
  </si>
  <si>
    <t xml:space="preserve"> Voter #199</t>
  </si>
  <si>
    <t xml:space="preserve"> Voter #200</t>
  </si>
  <si>
    <t>Total Votes</t>
  </si>
  <si>
    <t>Total Pts</t>
  </si>
  <si>
    <t>Pos Votes</t>
  </si>
  <si>
    <t>Smurf</t>
  </si>
  <si>
    <t>raytan</t>
  </si>
  <si>
    <t>Ngamer</t>
  </si>
  <si>
    <t>ExTha</t>
  </si>
  <si>
    <t>amy</t>
  </si>
  <si>
    <t>Crimson</t>
  </si>
  <si>
    <t>Ed Bellis</t>
  </si>
  <si>
    <t>War13104</t>
  </si>
  <si>
    <t>Repus</t>
  </si>
  <si>
    <t>LHG</t>
  </si>
  <si>
    <t>Xcarv</t>
  </si>
  <si>
    <t>Aga</t>
  </si>
  <si>
    <t>War</t>
  </si>
  <si>
    <t xml:space="preserve"> Voter #115</t>
  </si>
  <si>
    <t>Ed</t>
  </si>
  <si>
    <t>5 Points Votes</t>
  </si>
  <si>
    <t>0 Point Votes</t>
  </si>
  <si>
    <t>Total Point Results</t>
  </si>
  <si>
    <t>% Results</t>
  </si>
  <si>
    <t>%</t>
  </si>
  <si>
    <t>---</t>
  </si>
  <si>
    <t>Agasonex</t>
  </si>
  <si>
    <t>Crimson Ocean</t>
  </si>
  <si>
    <t>-</t>
  </si>
  <si>
    <t>th3l3fty</t>
  </si>
  <si>
    <t>Shadow Ryoko</t>
  </si>
  <si>
    <t>raytan7585</t>
  </si>
  <si>
    <t>BIGPUN9999</t>
  </si>
  <si>
    <t>neonreaper</t>
  </si>
  <si>
    <t>KleenexTissue50</t>
  </si>
  <si>
    <t>Aeon Azuran</t>
  </si>
  <si>
    <t>Karma Hunter</t>
  </si>
  <si>
    <t>Ngamer64</t>
  </si>
  <si>
    <t>Shaduln</t>
  </si>
  <si>
    <t>FFDragon</t>
  </si>
  <si>
    <t>yoblazer33</t>
  </si>
  <si>
    <t>Eeeevil Overlord</t>
  </si>
  <si>
    <t>transience</t>
  </si>
  <si>
    <t>ExThaNemesis</t>
  </si>
  <si>
    <t>Heroic Palmer</t>
  </si>
  <si>
    <t>Mega Mana</t>
  </si>
  <si>
    <t>Forceful Dragon</t>
  </si>
  <si>
    <t>Shake</t>
  </si>
  <si>
    <t>X_Dante_X</t>
  </si>
  <si>
    <t>Janus5000</t>
  </si>
  <si>
    <t>Sir Chris</t>
  </si>
  <si>
    <t>Crono801</t>
  </si>
  <si>
    <t>ff6man</t>
  </si>
  <si>
    <t>Tom Bombadil</t>
  </si>
  <si>
    <t>BIGPUN</t>
  </si>
  <si>
    <t>Aeon</t>
  </si>
  <si>
    <t>KH</t>
  </si>
  <si>
    <t>Nee</t>
  </si>
  <si>
    <t>tran</t>
  </si>
  <si>
    <t>Palmer</t>
  </si>
  <si>
    <t>Mana</t>
  </si>
  <si>
    <t>FD</t>
  </si>
  <si>
    <t>stingers</t>
  </si>
  <si>
    <t>Janus</t>
  </si>
  <si>
    <t>Crono</t>
  </si>
  <si>
    <t>AD</t>
  </si>
  <si>
    <t>Tom</t>
  </si>
  <si>
    <t>Vlado</t>
  </si>
  <si>
    <t>iubaris</t>
  </si>
  <si>
    <t>Favorable Rankings</t>
  </si>
  <si>
    <t>tranny</t>
  </si>
  <si>
    <t>TBG</t>
  </si>
  <si>
    <t>deathflame</t>
  </si>
  <si>
    <t xml:space="preserve"> Voter #50</t>
  </si>
  <si>
    <t xml:space="preserve"> Voter #51</t>
  </si>
  <si>
    <t xml:space="preserve"> Voter #52</t>
  </si>
  <si>
    <t xml:space="preserve"> Voter #53</t>
  </si>
  <si>
    <t xml:space="preserve"> Voter #54</t>
  </si>
  <si>
    <t xml:space="preserve"> Voter #55</t>
  </si>
  <si>
    <t xml:space="preserve"> Voter #56</t>
  </si>
  <si>
    <t xml:space="preserve"> Voter #57</t>
  </si>
  <si>
    <t xml:space="preserve"> Voter #58</t>
  </si>
  <si>
    <t xml:space="preserve"> Voter #59</t>
  </si>
  <si>
    <t>Group Think</t>
  </si>
  <si>
    <t>Group Therapy</t>
  </si>
  <si>
    <t>Group Hug</t>
  </si>
  <si>
    <t>Group Sex</t>
  </si>
  <si>
    <t>Wiggumfan267</t>
  </si>
  <si>
    <t>Group Grope</t>
  </si>
  <si>
    <t>Interest Group</t>
  </si>
  <si>
    <t>DpOblivion</t>
  </si>
  <si>
    <t>Musical Group</t>
  </si>
  <si>
    <t>Groupies</t>
  </si>
  <si>
    <t>Points</t>
  </si>
  <si>
    <t>Favorable</t>
  </si>
  <si>
    <t>5 Points</t>
  </si>
  <si>
    <t>0 Point</t>
  </si>
  <si>
    <t>Win</t>
  </si>
  <si>
    <t>Lost</t>
  </si>
  <si>
    <t>Tie</t>
  </si>
  <si>
    <t>(</t>
  </si>
  <si>
    <t>)</t>
  </si>
  <si>
    <t>yo</t>
  </si>
  <si>
    <t>Wiggs</t>
  </si>
  <si>
    <t xml:space="preserve"> Voter #150</t>
  </si>
  <si>
    <t xml:space="preserve"> Voter #151</t>
  </si>
  <si>
    <t xml:space="preserve"> Voter #152</t>
  </si>
  <si>
    <t xml:space="preserve"> Voter #153</t>
  </si>
  <si>
    <t xml:space="preserve"> Voter #154</t>
  </si>
  <si>
    <t xml:space="preserve"> Voter #155</t>
  </si>
  <si>
    <t xml:space="preserve"> Voter #156</t>
  </si>
  <si>
    <t xml:space="preserve"> Voter #157</t>
  </si>
  <si>
    <t xml:space="preserve"> Voter #158</t>
  </si>
  <si>
    <t xml:space="preserve"> Voter #159</t>
  </si>
  <si>
    <t>James</t>
  </si>
  <si>
    <t>neon</t>
  </si>
  <si>
    <t>Kleenex</t>
  </si>
  <si>
    <t>Dp</t>
  </si>
  <si>
    <t>FFD</t>
  </si>
  <si>
    <t>Chris</t>
  </si>
  <si>
    <t>Dante</t>
  </si>
  <si>
    <t>Ryoko</t>
  </si>
  <si>
    <t>satai</t>
  </si>
  <si>
    <t>SFClowns</t>
  </si>
  <si>
    <t>Swift</t>
  </si>
  <si>
    <t>Luis Sera</t>
  </si>
  <si>
    <t>expaniol</t>
  </si>
  <si>
    <t>Steiner</t>
  </si>
  <si>
    <t>Ginhyun</t>
  </si>
  <si>
    <t>Lady Ashe</t>
  </si>
  <si>
    <t>charmander</t>
  </si>
  <si>
    <t>Inviso</t>
  </si>
  <si>
    <t>ScorpionX3</t>
  </si>
  <si>
    <t>Pats</t>
  </si>
  <si>
    <t>Cokes</t>
  </si>
  <si>
    <t>Drakeryn</t>
  </si>
  <si>
    <t>EC</t>
  </si>
  <si>
    <t>Dragonair</t>
  </si>
  <si>
    <t>andylt</t>
  </si>
  <si>
    <t>Pianist</t>
  </si>
  <si>
    <t>Cyclo</t>
  </si>
  <si>
    <t>yazzy</t>
  </si>
  <si>
    <t>Gadds</t>
  </si>
  <si>
    <t>Pumpkin</t>
  </si>
  <si>
    <t>ad00</t>
  </si>
  <si>
    <t>AKJ</t>
  </si>
  <si>
    <t>Stingers</t>
  </si>
  <si>
    <t>Alanna</t>
  </si>
  <si>
    <t>Naye</t>
  </si>
  <si>
    <t>The Ocelot</t>
  </si>
  <si>
    <t>Gr8CM</t>
  </si>
  <si>
    <t>MORyu</t>
  </si>
  <si>
    <t>Enohp</t>
  </si>
  <si>
    <t>Stifled</t>
  </si>
  <si>
    <t>Ragnarok</t>
  </si>
  <si>
    <t>Shaggy</t>
  </si>
  <si>
    <t>KBM</t>
  </si>
  <si>
    <t>Spike</t>
  </si>
  <si>
    <t>andy</t>
  </si>
  <si>
    <t>TLO</t>
  </si>
  <si>
    <t>Harrich</t>
  </si>
  <si>
    <t>FoS</t>
  </si>
  <si>
    <t>Yonex</t>
  </si>
  <si>
    <t>PizzaMan</t>
  </si>
  <si>
    <t>oloiver</t>
  </si>
  <si>
    <t>Sbell</t>
  </si>
  <si>
    <t>Revenus</t>
  </si>
  <si>
    <t>Han</t>
  </si>
  <si>
    <t>swirldude</t>
  </si>
  <si>
    <t>Delseban</t>
  </si>
  <si>
    <t>Kuge</t>
  </si>
  <si>
    <t>LL27</t>
  </si>
  <si>
    <t>Luster</t>
  </si>
  <si>
    <t>Wedge</t>
  </si>
  <si>
    <t>mccheyne</t>
  </si>
  <si>
    <t>Yoblazer</t>
  </si>
  <si>
    <t>kenrmcha</t>
  </si>
  <si>
    <t>DSRage</t>
  </si>
  <si>
    <t>Walrus</t>
  </si>
  <si>
    <t>htaeD</t>
  </si>
  <si>
    <t>PlasticGlass</t>
  </si>
  <si>
    <t>agesboy</t>
  </si>
  <si>
    <t>Lopen</t>
  </si>
  <si>
    <t>Jay</t>
  </si>
  <si>
    <t>windmage</t>
  </si>
  <si>
    <t>ActJef</t>
  </si>
  <si>
    <t>Ulti</t>
  </si>
  <si>
    <t>arkenaga</t>
  </si>
  <si>
    <t>Azathoth</t>
  </si>
  <si>
    <t>red13n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</si>
</sst>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(0.00%\)"/>
  </numFmts>
  <fonts count="1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6"/>
      <name val="Arial"/>
      <family val="2"/>
    </font>
    <font>
      <b/>
      <sz val="10"/>
      <color indexed="56"/>
      <name val="Arial"/>
      <family val="2"/>
    </font>
    <font>
      <sz val="10"/>
      <color indexed="23"/>
      <name val="Arial"/>
      <family val="2"/>
    </font>
    <font>
      <b/>
      <sz val="16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8" fillId="3" borderId="0" xfId="0" applyFont="1" applyFill="1" applyAlignment="1">
      <alignment/>
    </xf>
    <xf numFmtId="1" fontId="0" fillId="0" borderId="0" xfId="0" applyNumberFormat="1" applyAlignment="1">
      <alignment/>
    </xf>
    <xf numFmtId="0" fontId="5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9" fontId="6" fillId="6" borderId="0" xfId="0" applyNumberFormat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10" fontId="5" fillId="9" borderId="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0" fontId="3" fillId="7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0" fontId="5" fillId="9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9" fontId="6" fillId="6" borderId="7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8" borderId="6" xfId="0" applyFill="1" applyBorder="1" applyAlignment="1">
      <alignment/>
    </xf>
    <xf numFmtId="0" fontId="3" fillId="8" borderId="6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9" fillId="8" borderId="6" xfId="0" applyFont="1" applyFill="1" applyBorder="1" applyAlignment="1">
      <alignment/>
    </xf>
    <xf numFmtId="0" fontId="3" fillId="8" borderId="10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10" borderId="7" xfId="0" applyFill="1" applyBorder="1" applyAlignment="1">
      <alignment/>
    </xf>
    <xf numFmtId="0" fontId="0" fillId="10" borderId="6" xfId="0" applyFill="1" applyBorder="1" applyAlignment="1">
      <alignment/>
    </xf>
    <xf numFmtId="0" fontId="0" fillId="10" borderId="9" xfId="0" applyFill="1" applyBorder="1" applyAlignment="1">
      <alignment/>
    </xf>
    <xf numFmtId="0" fontId="0" fillId="11" borderId="0" xfId="0" applyFill="1" applyAlignment="1">
      <alignment/>
    </xf>
    <xf numFmtId="0" fontId="0" fillId="11" borderId="7" xfId="0" applyFill="1" applyBorder="1" applyAlignment="1">
      <alignment/>
    </xf>
    <xf numFmtId="0" fontId="0" fillId="11" borderId="6" xfId="0" applyFill="1" applyBorder="1" applyAlignment="1">
      <alignment/>
    </xf>
    <xf numFmtId="0" fontId="0" fillId="11" borderId="9" xfId="0" applyFill="1" applyBorder="1" applyAlignment="1">
      <alignment/>
    </xf>
    <xf numFmtId="0" fontId="0" fillId="2" borderId="0" xfId="0" applyFill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9" xfId="0" applyFill="1" applyBorder="1" applyAlignment="1">
      <alignment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3" fillId="5" borderId="11" xfId="0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3" fillId="5" borderId="16" xfId="0" applyFont="1" applyFill="1" applyBorder="1" applyAlignment="1">
      <alignment/>
    </xf>
    <xf numFmtId="0" fontId="0" fillId="5" borderId="16" xfId="0" applyFill="1" applyBorder="1" applyAlignment="1">
      <alignment/>
    </xf>
    <xf numFmtId="0" fontId="3" fillId="5" borderId="1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0" fillId="5" borderId="17" xfId="0" applyFill="1" applyBorder="1" applyAlignment="1">
      <alignment/>
    </xf>
    <xf numFmtId="0" fontId="3" fillId="5" borderId="11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0" xfId="0" applyFont="1" applyFill="1" applyBorder="1" applyAlignment="1">
      <alignment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2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3" fillId="5" borderId="10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5" borderId="27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8" xfId="0" applyFill="1" applyBorder="1" applyAlignment="1">
      <alignment/>
    </xf>
    <xf numFmtId="0" fontId="0" fillId="11" borderId="11" xfId="0" applyFill="1" applyBorder="1" applyAlignment="1">
      <alignment/>
    </xf>
    <xf numFmtId="0" fontId="0" fillId="11" borderId="18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8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8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25" xfId="0" applyFill="1" applyBorder="1" applyAlignment="1">
      <alignment/>
    </xf>
    <xf numFmtId="0" fontId="0" fillId="11" borderId="14" xfId="0" applyFill="1" applyBorder="1" applyAlignment="1">
      <alignment/>
    </xf>
    <xf numFmtId="0" fontId="0" fillId="11" borderId="25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2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25" xfId="0" applyFill="1" applyBorder="1" applyAlignment="1">
      <alignment/>
    </xf>
    <xf numFmtId="0" fontId="3" fillId="10" borderId="2" xfId="0" applyFont="1" applyFill="1" applyBorder="1" applyAlignment="1">
      <alignment/>
    </xf>
    <xf numFmtId="0" fontId="0" fillId="10" borderId="28" xfId="0" applyFill="1" applyBorder="1" applyAlignment="1">
      <alignment/>
    </xf>
    <xf numFmtId="0" fontId="0" fillId="10" borderId="29" xfId="0" applyFill="1" applyBorder="1" applyAlignment="1">
      <alignment/>
    </xf>
    <xf numFmtId="0" fontId="3" fillId="11" borderId="28" xfId="0" applyFont="1" applyFill="1" applyBorder="1" applyAlignment="1">
      <alignment/>
    </xf>
    <xf numFmtId="0" fontId="0" fillId="11" borderId="28" xfId="0" applyFill="1" applyBorder="1" applyAlignment="1">
      <alignment/>
    </xf>
    <xf numFmtId="0" fontId="0" fillId="11" borderId="29" xfId="0" applyFill="1" applyBorder="1" applyAlignment="1">
      <alignment/>
    </xf>
    <xf numFmtId="0" fontId="3" fillId="4" borderId="28" xfId="0" applyFont="1" applyFill="1" applyBorder="1" applyAlignment="1">
      <alignment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3" fillId="2" borderId="28" xfId="0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3" fillId="10" borderId="30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3" fillId="4" borderId="30" xfId="0" applyFont="1" applyFill="1" applyBorder="1" applyAlignment="1">
      <alignment/>
    </xf>
    <xf numFmtId="0" fontId="3" fillId="2" borderId="30" xfId="0" applyFont="1" applyFill="1" applyBorder="1" applyAlignment="1">
      <alignment/>
    </xf>
    <xf numFmtId="0" fontId="0" fillId="2" borderId="16" xfId="0" applyFill="1" applyBorder="1" applyAlignment="1">
      <alignment/>
    </xf>
    <xf numFmtId="0" fontId="3" fillId="11" borderId="31" xfId="0" applyFont="1" applyFill="1" applyBorder="1" applyAlignment="1">
      <alignment/>
    </xf>
    <xf numFmtId="0" fontId="3" fillId="5" borderId="32" xfId="0" applyFont="1" applyFill="1" applyBorder="1" applyAlignment="1">
      <alignment/>
    </xf>
    <xf numFmtId="0" fontId="0" fillId="10" borderId="16" xfId="0" applyFill="1" applyBorder="1" applyAlignment="1">
      <alignment/>
    </xf>
    <xf numFmtId="0" fontId="3" fillId="10" borderId="31" xfId="0" applyFont="1" applyFill="1" applyBorder="1" applyAlignment="1">
      <alignment/>
    </xf>
    <xf numFmtId="0" fontId="3" fillId="4" borderId="31" xfId="0" applyFont="1" applyFill="1" applyBorder="1" applyAlignment="1">
      <alignment/>
    </xf>
    <xf numFmtId="0" fontId="3" fillId="2" borderId="31" xfId="0" applyFont="1" applyFill="1" applyBorder="1" applyAlignment="1">
      <alignment/>
    </xf>
    <xf numFmtId="0" fontId="3" fillId="0" borderId="7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5" borderId="13" xfId="0" applyFont="1" applyFill="1" applyBorder="1" applyAlignment="1">
      <alignment/>
    </xf>
    <xf numFmtId="0" fontId="3" fillId="5" borderId="15" xfId="0" applyFont="1" applyFill="1" applyBorder="1" applyAlignment="1">
      <alignment/>
    </xf>
    <xf numFmtId="0" fontId="3" fillId="5" borderId="33" xfId="0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3" fillId="5" borderId="34" xfId="0" applyFont="1" applyFill="1" applyBorder="1" applyAlignment="1">
      <alignment/>
    </xf>
    <xf numFmtId="0" fontId="3" fillId="5" borderId="35" xfId="0" applyFont="1" applyFill="1" applyBorder="1" applyAlignment="1">
      <alignment/>
    </xf>
    <xf numFmtId="176" fontId="0" fillId="5" borderId="14" xfId="0" applyNumberFormat="1" applyFont="1" applyFill="1" applyBorder="1" applyAlignment="1">
      <alignment/>
    </xf>
    <xf numFmtId="0" fontId="0" fillId="5" borderId="16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10" fontId="3" fillId="10" borderId="36" xfId="0" applyNumberFormat="1" applyFont="1" applyFill="1" applyBorder="1" applyAlignment="1">
      <alignment/>
    </xf>
    <xf numFmtId="10" fontId="3" fillId="10" borderId="13" xfId="0" applyNumberFormat="1" applyFont="1" applyFill="1" applyBorder="1" applyAlignment="1">
      <alignment/>
    </xf>
    <xf numFmtId="10" fontId="3" fillId="10" borderId="12" xfId="0" applyNumberFormat="1" applyFont="1" applyFill="1" applyBorder="1" applyAlignment="1">
      <alignment/>
    </xf>
    <xf numFmtId="10" fontId="3" fillId="10" borderId="37" xfId="0" applyNumberFormat="1" applyFont="1" applyFill="1" applyBorder="1" applyAlignment="1">
      <alignment/>
    </xf>
    <xf numFmtId="10" fontId="3" fillId="10" borderId="38" xfId="0" applyNumberFormat="1" applyFont="1" applyFill="1" applyBorder="1" applyAlignment="1">
      <alignment/>
    </xf>
    <xf numFmtId="9" fontId="3" fillId="11" borderId="36" xfId="0" applyNumberFormat="1" applyFont="1" applyFill="1" applyBorder="1" applyAlignment="1">
      <alignment/>
    </xf>
    <xf numFmtId="9" fontId="3" fillId="11" borderId="37" xfId="0" applyNumberFormat="1" applyFont="1" applyFill="1" applyBorder="1" applyAlignment="1">
      <alignment/>
    </xf>
    <xf numFmtId="9" fontId="3" fillId="11" borderId="38" xfId="0" applyNumberFormat="1" applyFont="1" applyFill="1" applyBorder="1" applyAlignment="1">
      <alignment/>
    </xf>
    <xf numFmtId="1" fontId="3" fillId="4" borderId="36" xfId="0" applyNumberFormat="1" applyFont="1" applyFill="1" applyBorder="1" applyAlignment="1">
      <alignment/>
    </xf>
    <xf numFmtId="1" fontId="3" fillId="4" borderId="37" xfId="0" applyNumberFormat="1" applyFont="1" applyFill="1" applyBorder="1" applyAlignment="1">
      <alignment/>
    </xf>
    <xf numFmtId="1" fontId="3" fillId="2" borderId="36" xfId="0" applyNumberFormat="1" applyFont="1" applyFill="1" applyBorder="1" applyAlignment="1">
      <alignment/>
    </xf>
    <xf numFmtId="1" fontId="3" fillId="2" borderId="37" xfId="0" applyNumberFormat="1" applyFont="1" applyFill="1" applyBorder="1" applyAlignment="1">
      <alignment/>
    </xf>
    <xf numFmtId="1" fontId="3" fillId="4" borderId="38" xfId="0" applyNumberFormat="1" applyFont="1" applyFill="1" applyBorder="1" applyAlignment="1">
      <alignment/>
    </xf>
    <xf numFmtId="1" fontId="3" fillId="2" borderId="38" xfId="0" applyNumberFormat="1" applyFont="1" applyFill="1" applyBorder="1" applyAlignment="1">
      <alignment/>
    </xf>
    <xf numFmtId="176" fontId="0" fillId="5" borderId="3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5"/>
  <sheetViews>
    <sheetView tabSelected="1" workbookViewId="0" topLeftCell="A1">
      <pane ySplit="1545" topLeftCell="BM6" activePane="bottomLeft" state="split"/>
      <selection pane="topLeft" activeCell="M2" sqref="M2"/>
      <selection pane="bottomLeft" activeCell="A6" sqref="A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5" customWidth="1"/>
    <col min="4" max="4" width="7.7109375" style="2" customWidth="1"/>
    <col min="5" max="5" width="7.7109375" style="25" customWidth="1"/>
    <col min="6" max="6" width="7.7109375" style="2" customWidth="1"/>
    <col min="7" max="7" width="7.7109375" style="25" customWidth="1"/>
    <col min="8" max="8" width="7.7109375" style="2" customWidth="1"/>
    <col min="9" max="9" width="7.7109375" style="25" customWidth="1"/>
    <col min="10" max="10" width="7.7109375" style="2" customWidth="1"/>
    <col min="11" max="11" width="7.7109375" style="25" customWidth="1"/>
    <col min="12" max="12" width="7.7109375" style="2" customWidth="1"/>
    <col min="13" max="13" width="7.7109375" style="25" customWidth="1"/>
    <col min="14" max="14" width="7.7109375" style="2" customWidth="1"/>
    <col min="15" max="15" width="7.7109375" style="25" customWidth="1"/>
    <col min="16" max="16" width="7.7109375" style="2" customWidth="1"/>
    <col min="17" max="17" width="7.7109375" style="25" customWidth="1"/>
    <col min="18" max="18" width="2.8515625" style="11" customWidth="1"/>
    <col min="19" max="19" width="2.8515625" style="37" customWidth="1"/>
    <col min="21" max="21" width="1.57421875" style="0" bestFit="1" customWidth="1"/>
  </cols>
  <sheetData>
    <row r="1" spans="1:24" ht="12.75">
      <c r="A1" s="131" t="s">
        <v>132</v>
      </c>
      <c r="B1" s="16">
        <f aca="true" t="shared" si="0" ref="B1:Q1">SUM(B6:B506)</f>
        <v>223</v>
      </c>
      <c r="C1" s="30">
        <f t="shared" si="0"/>
        <v>102</v>
      </c>
      <c r="D1" s="16">
        <f t="shared" si="0"/>
        <v>154</v>
      </c>
      <c r="E1" s="30">
        <f t="shared" si="0"/>
        <v>171</v>
      </c>
      <c r="F1" s="16">
        <f t="shared" si="0"/>
        <v>209</v>
      </c>
      <c r="G1" s="30">
        <f t="shared" si="0"/>
        <v>116</v>
      </c>
      <c r="H1" s="16">
        <f t="shared" si="0"/>
        <v>151</v>
      </c>
      <c r="I1" s="30">
        <f t="shared" si="0"/>
        <v>174</v>
      </c>
      <c r="J1" s="16">
        <f t="shared" si="0"/>
        <v>192</v>
      </c>
      <c r="K1" s="30">
        <f t="shared" si="0"/>
        <v>133</v>
      </c>
      <c r="L1" s="16">
        <f t="shared" si="0"/>
        <v>174</v>
      </c>
      <c r="M1" s="30">
        <f t="shared" si="0"/>
        <v>151</v>
      </c>
      <c r="N1" s="16">
        <f t="shared" si="0"/>
        <v>192</v>
      </c>
      <c r="O1" s="30">
        <f t="shared" si="0"/>
        <v>138</v>
      </c>
      <c r="P1" s="16">
        <f t="shared" si="0"/>
        <v>179</v>
      </c>
      <c r="Q1" s="16">
        <f t="shared" si="0"/>
        <v>151</v>
      </c>
      <c r="T1" s="36"/>
      <c r="X1" t="s">
        <v>171</v>
      </c>
    </row>
    <row r="2" spans="1:24" ht="12.75">
      <c r="A2" s="131" t="s">
        <v>153</v>
      </c>
      <c r="B2" s="26">
        <f>B1/(B1+C1)</f>
        <v>0.6861538461538461</v>
      </c>
      <c r="C2" s="31">
        <f>C1/(C1+B1)</f>
        <v>0.31384615384615383</v>
      </c>
      <c r="D2" s="26">
        <f>D1/(D1+E1)</f>
        <v>0.47384615384615386</v>
      </c>
      <c r="E2" s="31">
        <f>E1/(E1+D1)</f>
        <v>0.5261538461538462</v>
      </c>
      <c r="F2" s="26">
        <f>F1/(F1+G1)</f>
        <v>0.6430769230769231</v>
      </c>
      <c r="G2" s="31">
        <f>G1/(G1+F1)</f>
        <v>0.3569230769230769</v>
      </c>
      <c r="H2" s="26">
        <f>H1/(H1+I1)</f>
        <v>0.4646153846153846</v>
      </c>
      <c r="I2" s="31">
        <f>I1/(I1+H1)</f>
        <v>0.5353846153846153</v>
      </c>
      <c r="J2" s="26">
        <f>J1/(J1+K1)</f>
        <v>0.5907692307692308</v>
      </c>
      <c r="K2" s="31">
        <f>K1/(K1+J1)</f>
        <v>0.40923076923076923</v>
      </c>
      <c r="L2" s="26">
        <f>L1/(L1+M1)</f>
        <v>0.5353846153846153</v>
      </c>
      <c r="M2" s="31">
        <f>M1/(M1+L1)</f>
        <v>0.4646153846153846</v>
      </c>
      <c r="N2" s="26">
        <f>N1/(N1+O1)</f>
        <v>0.5818181818181818</v>
      </c>
      <c r="O2" s="31">
        <f>O1/(O1+N1)</f>
        <v>0.41818181818181815</v>
      </c>
      <c r="P2" s="26">
        <f>P1/(P1+Q1)</f>
        <v>0.5424242424242425</v>
      </c>
      <c r="Q2" s="26">
        <f>Q1/(Q1+P1)</f>
        <v>0.4575757575757576</v>
      </c>
      <c r="T2" s="36"/>
      <c r="X2" t="s">
        <v>164</v>
      </c>
    </row>
    <row r="3" spans="1:24" ht="12.75">
      <c r="A3" s="132" t="s">
        <v>131</v>
      </c>
      <c r="B3" s="17">
        <f aca="true" t="shared" si="1" ref="B3:Q3">COUNTA(B6:B506)</f>
        <v>65</v>
      </c>
      <c r="C3" s="32">
        <f t="shared" si="1"/>
        <v>65</v>
      </c>
      <c r="D3" s="17">
        <f t="shared" si="1"/>
        <v>65</v>
      </c>
      <c r="E3" s="17">
        <f t="shared" si="1"/>
        <v>65</v>
      </c>
      <c r="F3" s="35">
        <f t="shared" si="1"/>
        <v>65</v>
      </c>
      <c r="G3" s="32">
        <f t="shared" si="1"/>
        <v>65</v>
      </c>
      <c r="H3" s="17">
        <f t="shared" si="1"/>
        <v>65</v>
      </c>
      <c r="I3" s="32">
        <f t="shared" si="1"/>
        <v>65</v>
      </c>
      <c r="J3" s="17">
        <f t="shared" si="1"/>
        <v>65</v>
      </c>
      <c r="K3" s="32">
        <f t="shared" si="1"/>
        <v>65</v>
      </c>
      <c r="L3" s="17">
        <f t="shared" si="1"/>
        <v>65</v>
      </c>
      <c r="M3" s="32">
        <f t="shared" si="1"/>
        <v>65</v>
      </c>
      <c r="N3" s="17">
        <f t="shared" si="1"/>
        <v>66</v>
      </c>
      <c r="O3" s="32">
        <f t="shared" si="1"/>
        <v>66</v>
      </c>
      <c r="P3" s="17">
        <f t="shared" si="1"/>
        <v>66</v>
      </c>
      <c r="Q3" s="17">
        <f t="shared" si="1"/>
        <v>66</v>
      </c>
      <c r="X3" t="s">
        <v>182</v>
      </c>
    </row>
    <row r="4" spans="1:24" ht="12.75">
      <c r="A4" s="132" t="s">
        <v>133</v>
      </c>
      <c r="B4" s="18">
        <f aca="true" t="shared" si="2" ref="B4:Q4">COUNTIF(B6:B506,"&gt;2")/B3</f>
        <v>0.7692307692307693</v>
      </c>
      <c r="C4" s="33">
        <f t="shared" si="2"/>
        <v>0.23076923076923078</v>
      </c>
      <c r="D4" s="18">
        <f t="shared" si="2"/>
        <v>0.46153846153846156</v>
      </c>
      <c r="E4" s="33">
        <f t="shared" si="2"/>
        <v>0.5384615384615384</v>
      </c>
      <c r="F4" s="18">
        <f t="shared" si="2"/>
        <v>0.7076923076923077</v>
      </c>
      <c r="G4" s="33">
        <f t="shared" si="2"/>
        <v>0.2923076923076923</v>
      </c>
      <c r="H4" s="18">
        <f t="shared" si="2"/>
        <v>0.46153846153846156</v>
      </c>
      <c r="I4" s="33">
        <f t="shared" si="2"/>
        <v>0.5384615384615384</v>
      </c>
      <c r="J4" s="18">
        <f t="shared" si="2"/>
        <v>0.6615384615384615</v>
      </c>
      <c r="K4" s="33">
        <f t="shared" si="2"/>
        <v>0.3384615384615385</v>
      </c>
      <c r="L4" s="18">
        <f t="shared" si="2"/>
        <v>0.4461538461538462</v>
      </c>
      <c r="M4" s="33">
        <f t="shared" si="2"/>
        <v>0.5538461538461539</v>
      </c>
      <c r="N4" s="18">
        <f t="shared" si="2"/>
        <v>0.6212121212121212</v>
      </c>
      <c r="O4" s="33">
        <f t="shared" si="2"/>
        <v>0.3787878787878788</v>
      </c>
      <c r="P4" s="18">
        <f t="shared" si="2"/>
        <v>0.5757575757575758</v>
      </c>
      <c r="Q4" s="18">
        <f t="shared" si="2"/>
        <v>0.42424242424242425</v>
      </c>
      <c r="X4" t="s">
        <v>174</v>
      </c>
    </row>
    <row r="5" spans="1:24" ht="13.5" thickBot="1">
      <c r="A5" s="3"/>
      <c r="B5" s="20" t="s">
        <v>187</v>
      </c>
      <c r="C5" s="34" t="s">
        <v>184</v>
      </c>
      <c r="D5" s="29" t="s">
        <v>195</v>
      </c>
      <c r="E5" s="34" t="s">
        <v>189</v>
      </c>
      <c r="F5" s="29" t="s">
        <v>137</v>
      </c>
      <c r="G5" s="21" t="s">
        <v>145</v>
      </c>
      <c r="H5" s="19" t="s">
        <v>181</v>
      </c>
      <c r="I5" s="21" t="s">
        <v>192</v>
      </c>
      <c r="J5" s="19" t="s">
        <v>148</v>
      </c>
      <c r="K5" s="34" t="s">
        <v>136</v>
      </c>
      <c r="L5" s="29" t="s">
        <v>139</v>
      </c>
      <c r="M5" s="34" t="s">
        <v>183</v>
      </c>
      <c r="N5" s="133" t="s">
        <v>188</v>
      </c>
      <c r="O5" s="34" t="s">
        <v>185</v>
      </c>
      <c r="P5" s="29" t="s">
        <v>231</v>
      </c>
      <c r="Q5" s="21" t="s">
        <v>232</v>
      </c>
      <c r="X5" t="s">
        <v>172</v>
      </c>
    </row>
    <row r="6" spans="1:24" ht="12.75">
      <c r="A6" s="4" t="s">
        <v>181</v>
      </c>
      <c r="B6" s="5">
        <v>4</v>
      </c>
      <c r="C6" s="22">
        <v>1</v>
      </c>
      <c r="D6" s="8">
        <v>2</v>
      </c>
      <c r="E6" s="22">
        <v>3</v>
      </c>
      <c r="F6" s="8">
        <v>4</v>
      </c>
      <c r="G6" s="22">
        <v>1</v>
      </c>
      <c r="H6" s="8">
        <v>5</v>
      </c>
      <c r="I6" s="22">
        <v>0</v>
      </c>
      <c r="J6" s="8">
        <v>3</v>
      </c>
      <c r="K6" s="22">
        <v>2</v>
      </c>
      <c r="L6" s="8">
        <v>2</v>
      </c>
      <c r="M6" s="22">
        <v>3</v>
      </c>
      <c r="N6" s="8">
        <v>4</v>
      </c>
      <c r="O6" s="22">
        <v>1</v>
      </c>
      <c r="P6" s="8">
        <v>2</v>
      </c>
      <c r="Q6" s="22">
        <v>3</v>
      </c>
      <c r="R6" s="14">
        <f aca="true" t="shared" si="3" ref="R6:R37">SUM(B6:Q6)</f>
        <v>40</v>
      </c>
      <c r="S6" s="38"/>
      <c r="T6" s="12" t="s">
        <v>151</v>
      </c>
      <c r="X6" t="s">
        <v>155</v>
      </c>
    </row>
    <row r="7" spans="1:24" ht="12.75">
      <c r="A7" s="4" t="s">
        <v>142</v>
      </c>
      <c r="B7" s="6">
        <v>2</v>
      </c>
      <c r="C7" s="23">
        <v>3</v>
      </c>
      <c r="D7" s="9">
        <v>1</v>
      </c>
      <c r="E7" s="23">
        <v>4</v>
      </c>
      <c r="F7" s="9">
        <v>2</v>
      </c>
      <c r="G7" s="23">
        <v>3</v>
      </c>
      <c r="H7" s="9">
        <v>0</v>
      </c>
      <c r="I7" s="23">
        <v>5</v>
      </c>
      <c r="J7" s="9">
        <v>3</v>
      </c>
      <c r="K7" s="23">
        <v>2</v>
      </c>
      <c r="L7" s="9">
        <v>0</v>
      </c>
      <c r="M7" s="23">
        <v>5</v>
      </c>
      <c r="N7" s="9">
        <v>3</v>
      </c>
      <c r="O7" s="23">
        <v>2</v>
      </c>
      <c r="P7" s="9">
        <v>3</v>
      </c>
      <c r="Q7" s="23">
        <v>2</v>
      </c>
      <c r="R7" s="14">
        <f t="shared" si="3"/>
        <v>40</v>
      </c>
      <c r="S7" s="38"/>
      <c r="T7">
        <f>$B1</f>
        <v>223</v>
      </c>
      <c r="U7" t="s">
        <v>157</v>
      </c>
      <c r="V7" t="str">
        <f>$X$1</f>
        <v>transience</v>
      </c>
      <c r="X7" t="s">
        <v>181</v>
      </c>
    </row>
    <row r="8" spans="1:24" ht="12.75">
      <c r="A8" s="4" t="s">
        <v>146</v>
      </c>
      <c r="B8" s="6">
        <v>1</v>
      </c>
      <c r="C8" s="23">
        <v>4</v>
      </c>
      <c r="D8" s="9">
        <v>3</v>
      </c>
      <c r="E8" s="23">
        <v>2</v>
      </c>
      <c r="F8" s="9">
        <v>5</v>
      </c>
      <c r="G8" s="23">
        <v>0</v>
      </c>
      <c r="H8" s="9">
        <v>5</v>
      </c>
      <c r="I8" s="23">
        <v>0</v>
      </c>
      <c r="J8" s="9">
        <v>5</v>
      </c>
      <c r="K8" s="23">
        <v>0</v>
      </c>
      <c r="L8" s="9">
        <v>4</v>
      </c>
      <c r="M8" s="23">
        <v>1</v>
      </c>
      <c r="N8" s="9">
        <v>5</v>
      </c>
      <c r="O8" s="23">
        <v>0</v>
      </c>
      <c r="P8" s="9">
        <v>2</v>
      </c>
      <c r="Q8" s="23">
        <v>3</v>
      </c>
      <c r="R8" s="14">
        <f t="shared" si="3"/>
        <v>40</v>
      </c>
      <c r="S8" s="38"/>
      <c r="T8">
        <f>$C1</f>
        <v>102</v>
      </c>
      <c r="U8" t="s">
        <v>157</v>
      </c>
      <c r="V8" t="str">
        <f>$X$2</f>
        <v>Aeon Azuran</v>
      </c>
      <c r="X8" t="s">
        <v>178</v>
      </c>
    </row>
    <row r="9" spans="1:24" ht="12.75">
      <c r="A9" s="4" t="s">
        <v>143</v>
      </c>
      <c r="B9" s="6">
        <v>4</v>
      </c>
      <c r="C9" s="23">
        <v>1</v>
      </c>
      <c r="D9" s="9">
        <v>3</v>
      </c>
      <c r="E9" s="23">
        <v>2</v>
      </c>
      <c r="F9" s="9">
        <v>3</v>
      </c>
      <c r="G9" s="23">
        <v>2</v>
      </c>
      <c r="H9" s="9">
        <v>5</v>
      </c>
      <c r="I9" s="23">
        <v>0</v>
      </c>
      <c r="J9" s="9">
        <v>2</v>
      </c>
      <c r="K9" s="23">
        <v>3</v>
      </c>
      <c r="L9" s="9">
        <v>2</v>
      </c>
      <c r="M9" s="23">
        <v>3</v>
      </c>
      <c r="N9" s="9">
        <v>5</v>
      </c>
      <c r="O9" s="23">
        <v>0</v>
      </c>
      <c r="P9" s="9">
        <v>3</v>
      </c>
      <c r="Q9" s="23">
        <v>2</v>
      </c>
      <c r="R9" s="14">
        <f t="shared" si="3"/>
        <v>40</v>
      </c>
      <c r="S9" s="38"/>
      <c r="V9" s="27" t="s">
        <v>154</v>
      </c>
      <c r="X9" t="s">
        <v>140</v>
      </c>
    </row>
    <row r="10" spans="1:24" ht="12.75">
      <c r="A10" s="4" t="s">
        <v>200</v>
      </c>
      <c r="B10" s="6">
        <v>3</v>
      </c>
      <c r="C10" s="23">
        <v>2</v>
      </c>
      <c r="D10" s="9">
        <v>1</v>
      </c>
      <c r="E10" s="23">
        <v>4</v>
      </c>
      <c r="F10" s="9">
        <v>5</v>
      </c>
      <c r="G10" s="23">
        <v>0</v>
      </c>
      <c r="H10" s="9">
        <v>4</v>
      </c>
      <c r="I10" s="23">
        <v>1</v>
      </c>
      <c r="J10" s="9">
        <v>5</v>
      </c>
      <c r="K10" s="23">
        <v>0</v>
      </c>
      <c r="L10" s="9">
        <v>5</v>
      </c>
      <c r="M10" s="23">
        <v>0</v>
      </c>
      <c r="N10" s="9">
        <v>5</v>
      </c>
      <c r="O10" s="23">
        <v>0</v>
      </c>
      <c r="P10" s="9">
        <v>0</v>
      </c>
      <c r="Q10" s="23">
        <v>5</v>
      </c>
      <c r="R10" s="14">
        <f t="shared" si="3"/>
        <v>40</v>
      </c>
      <c r="S10" s="38"/>
      <c r="T10">
        <f>$D1</f>
        <v>154</v>
      </c>
      <c r="U10" t="s">
        <v>157</v>
      </c>
      <c r="V10" t="str">
        <f>$X$3</f>
        <v>Tom Bombadil</v>
      </c>
      <c r="X10" t="s">
        <v>166</v>
      </c>
    </row>
    <row r="11" spans="1:24" ht="12.75">
      <c r="A11" s="4" t="s">
        <v>135</v>
      </c>
      <c r="B11" s="6">
        <v>3</v>
      </c>
      <c r="C11" s="23">
        <v>2</v>
      </c>
      <c r="D11" s="9">
        <v>3</v>
      </c>
      <c r="E11" s="23">
        <v>2</v>
      </c>
      <c r="F11" s="9">
        <v>4</v>
      </c>
      <c r="G11" s="23">
        <v>1</v>
      </c>
      <c r="H11" s="9">
        <v>1</v>
      </c>
      <c r="I11" s="23">
        <v>4</v>
      </c>
      <c r="J11" s="9">
        <v>3</v>
      </c>
      <c r="K11" s="23">
        <v>2</v>
      </c>
      <c r="L11" s="9">
        <v>2</v>
      </c>
      <c r="M11" s="23">
        <v>3</v>
      </c>
      <c r="N11" s="9">
        <v>4</v>
      </c>
      <c r="O11" s="23">
        <v>1</v>
      </c>
      <c r="P11" s="9">
        <v>3</v>
      </c>
      <c r="Q11" s="23">
        <v>2</v>
      </c>
      <c r="R11" s="14">
        <f t="shared" si="3"/>
        <v>40</v>
      </c>
      <c r="S11" s="38"/>
      <c r="T11">
        <f>$E1</f>
        <v>171</v>
      </c>
      <c r="U11" t="s">
        <v>157</v>
      </c>
      <c r="V11" t="str">
        <f>$X$4</f>
        <v>Mega Mana</v>
      </c>
      <c r="X11" t="s">
        <v>156</v>
      </c>
    </row>
    <row r="12" spans="1:24" ht="12.75">
      <c r="A12" s="4" t="s">
        <v>194</v>
      </c>
      <c r="B12" s="6">
        <v>5</v>
      </c>
      <c r="C12" s="23">
        <v>0</v>
      </c>
      <c r="D12" s="9">
        <v>3</v>
      </c>
      <c r="E12" s="23">
        <v>2</v>
      </c>
      <c r="F12" s="9">
        <v>2</v>
      </c>
      <c r="G12" s="23">
        <v>3</v>
      </c>
      <c r="H12" s="9">
        <v>3</v>
      </c>
      <c r="I12" s="23">
        <v>2</v>
      </c>
      <c r="J12" s="9">
        <v>3</v>
      </c>
      <c r="K12" s="23">
        <v>2</v>
      </c>
      <c r="L12" s="9">
        <v>1</v>
      </c>
      <c r="M12" s="23">
        <v>4</v>
      </c>
      <c r="N12" s="9">
        <v>4</v>
      </c>
      <c r="O12" s="23">
        <v>1</v>
      </c>
      <c r="P12" s="9">
        <v>3</v>
      </c>
      <c r="Q12" s="23">
        <v>2</v>
      </c>
      <c r="R12" s="14">
        <f t="shared" si="3"/>
        <v>40</v>
      </c>
      <c r="S12" s="38"/>
      <c r="V12" s="27" t="s">
        <v>154</v>
      </c>
      <c r="X12" t="s">
        <v>161</v>
      </c>
    </row>
    <row r="13" spans="1:24" ht="12.75">
      <c r="A13" s="4" t="s">
        <v>190</v>
      </c>
      <c r="B13" s="6">
        <v>1</v>
      </c>
      <c r="C13" s="23">
        <v>4</v>
      </c>
      <c r="D13" s="9">
        <v>3</v>
      </c>
      <c r="E13" s="23">
        <v>2</v>
      </c>
      <c r="F13" s="9">
        <v>4</v>
      </c>
      <c r="G13" s="23">
        <v>1</v>
      </c>
      <c r="H13" s="9">
        <v>2</v>
      </c>
      <c r="I13" s="23">
        <v>3</v>
      </c>
      <c r="J13" s="9">
        <v>0</v>
      </c>
      <c r="K13" s="23">
        <v>5</v>
      </c>
      <c r="L13" s="9">
        <v>1</v>
      </c>
      <c r="M13" s="23">
        <v>4</v>
      </c>
      <c r="N13" s="9">
        <v>4</v>
      </c>
      <c r="O13" s="23">
        <v>1</v>
      </c>
      <c r="P13" s="9">
        <v>2</v>
      </c>
      <c r="Q13" s="23">
        <v>3</v>
      </c>
      <c r="R13" s="14">
        <f t="shared" si="3"/>
        <v>40</v>
      </c>
      <c r="S13" s="38"/>
      <c r="T13">
        <f>$F1</f>
        <v>209</v>
      </c>
      <c r="U13" t="s">
        <v>157</v>
      </c>
      <c r="V13" t="str">
        <f>$X$5</f>
        <v>ExThaNemesis</v>
      </c>
      <c r="X13" t="s">
        <v>173</v>
      </c>
    </row>
    <row r="14" spans="1:24" ht="12.75">
      <c r="A14" s="4" t="s">
        <v>193</v>
      </c>
      <c r="B14" s="6">
        <v>4</v>
      </c>
      <c r="C14" s="23">
        <v>1</v>
      </c>
      <c r="D14" s="9">
        <v>2</v>
      </c>
      <c r="E14" s="23">
        <v>3</v>
      </c>
      <c r="F14" s="9">
        <v>5</v>
      </c>
      <c r="G14" s="23">
        <v>0</v>
      </c>
      <c r="H14" s="9">
        <v>0</v>
      </c>
      <c r="I14" s="23">
        <v>5</v>
      </c>
      <c r="J14" s="9">
        <v>4</v>
      </c>
      <c r="K14" s="23">
        <v>1</v>
      </c>
      <c r="L14" s="9">
        <v>2</v>
      </c>
      <c r="M14" s="23">
        <v>3</v>
      </c>
      <c r="N14" s="9">
        <v>3</v>
      </c>
      <c r="O14" s="23">
        <v>2</v>
      </c>
      <c r="P14" s="9">
        <v>1</v>
      </c>
      <c r="Q14" s="23">
        <v>4</v>
      </c>
      <c r="R14" s="14">
        <f t="shared" si="3"/>
        <v>40</v>
      </c>
      <c r="S14" s="38"/>
      <c r="T14">
        <f>$G1</f>
        <v>116</v>
      </c>
      <c r="U14" t="s">
        <v>157</v>
      </c>
      <c r="V14" t="str">
        <f>$X$6</f>
        <v>Agasonex</v>
      </c>
      <c r="X14" t="s">
        <v>165</v>
      </c>
    </row>
    <row r="15" spans="1:24" ht="12.75">
      <c r="A15" s="4" t="s">
        <v>189</v>
      </c>
      <c r="B15" s="6">
        <v>4</v>
      </c>
      <c r="C15" s="23">
        <v>1</v>
      </c>
      <c r="D15" s="9">
        <v>0</v>
      </c>
      <c r="E15" s="23">
        <v>5</v>
      </c>
      <c r="F15" s="9">
        <v>1</v>
      </c>
      <c r="G15" s="23">
        <v>4</v>
      </c>
      <c r="H15" s="9">
        <v>4</v>
      </c>
      <c r="I15" s="23">
        <v>1</v>
      </c>
      <c r="J15" s="9">
        <v>1</v>
      </c>
      <c r="K15" s="23">
        <v>4</v>
      </c>
      <c r="L15" s="9">
        <v>5</v>
      </c>
      <c r="M15" s="23">
        <v>0</v>
      </c>
      <c r="N15" s="9">
        <v>5</v>
      </c>
      <c r="O15" s="23">
        <v>0</v>
      </c>
      <c r="P15" s="9">
        <v>2</v>
      </c>
      <c r="Q15" s="23">
        <v>3</v>
      </c>
      <c r="R15" s="14">
        <f t="shared" si="3"/>
        <v>40</v>
      </c>
      <c r="S15" s="38"/>
      <c r="V15" s="27" t="s">
        <v>154</v>
      </c>
      <c r="X15" t="s">
        <v>169</v>
      </c>
    </row>
    <row r="16" spans="1:24" ht="12.75">
      <c r="A16" s="4" t="s">
        <v>186</v>
      </c>
      <c r="B16" s="6">
        <v>5</v>
      </c>
      <c r="C16" s="23">
        <v>0</v>
      </c>
      <c r="D16" s="9">
        <v>4</v>
      </c>
      <c r="E16" s="23">
        <v>1</v>
      </c>
      <c r="F16" s="9">
        <v>1</v>
      </c>
      <c r="G16" s="23">
        <v>4</v>
      </c>
      <c r="H16" s="9">
        <v>1</v>
      </c>
      <c r="I16" s="23">
        <v>4</v>
      </c>
      <c r="J16" s="9">
        <v>4</v>
      </c>
      <c r="K16" s="23">
        <v>1</v>
      </c>
      <c r="L16" s="9">
        <v>1</v>
      </c>
      <c r="M16" s="23">
        <v>4</v>
      </c>
      <c r="N16" s="9">
        <v>5</v>
      </c>
      <c r="O16" s="23">
        <v>0</v>
      </c>
      <c r="P16" s="9">
        <v>2</v>
      </c>
      <c r="Q16" s="23">
        <v>3</v>
      </c>
      <c r="R16" s="14">
        <f t="shared" si="3"/>
        <v>40</v>
      </c>
      <c r="S16" s="38"/>
      <c r="T16">
        <f>$H1</f>
        <v>151</v>
      </c>
      <c r="U16" t="s">
        <v>157</v>
      </c>
      <c r="V16" t="str">
        <f>$X$7</f>
        <v>ff6man</v>
      </c>
      <c r="X16" t="s">
        <v>216</v>
      </c>
    </row>
    <row r="17" spans="1:22" ht="12.75">
      <c r="A17" s="4" t="s">
        <v>167</v>
      </c>
      <c r="B17" s="6"/>
      <c r="C17" s="23"/>
      <c r="D17" s="9"/>
      <c r="E17" s="23"/>
      <c r="F17" s="9">
        <v>5</v>
      </c>
      <c r="G17" s="23">
        <v>0</v>
      </c>
      <c r="H17" s="9">
        <v>4</v>
      </c>
      <c r="I17" s="23">
        <v>1</v>
      </c>
      <c r="J17" s="9">
        <v>3</v>
      </c>
      <c r="K17" s="23">
        <v>2</v>
      </c>
      <c r="L17" s="9">
        <v>4</v>
      </c>
      <c r="M17" s="23">
        <v>1</v>
      </c>
      <c r="N17" s="9">
        <v>5</v>
      </c>
      <c r="O17" s="23">
        <v>0</v>
      </c>
      <c r="P17" s="9">
        <v>0</v>
      </c>
      <c r="Q17" s="23">
        <v>5</v>
      </c>
      <c r="R17" s="14">
        <f t="shared" si="3"/>
        <v>30</v>
      </c>
      <c r="S17" s="38"/>
      <c r="T17">
        <f>$I1</f>
        <v>174</v>
      </c>
      <c r="U17" t="s">
        <v>157</v>
      </c>
      <c r="V17" t="str">
        <f>$X$8</f>
        <v>Janus5000</v>
      </c>
    </row>
    <row r="18" spans="1:22" ht="12.75">
      <c r="A18" s="4" t="s">
        <v>137</v>
      </c>
      <c r="B18" s="6">
        <v>3</v>
      </c>
      <c r="C18" s="23">
        <v>2</v>
      </c>
      <c r="D18" s="9">
        <v>4</v>
      </c>
      <c r="E18" s="23">
        <v>1</v>
      </c>
      <c r="F18" s="9">
        <v>5</v>
      </c>
      <c r="G18" s="23">
        <v>0</v>
      </c>
      <c r="H18" s="9">
        <v>3</v>
      </c>
      <c r="I18" s="23">
        <v>2</v>
      </c>
      <c r="J18" s="9">
        <v>3</v>
      </c>
      <c r="K18" s="23">
        <v>2</v>
      </c>
      <c r="L18" s="9">
        <v>3</v>
      </c>
      <c r="M18" s="23">
        <v>2</v>
      </c>
      <c r="N18" s="9">
        <v>2</v>
      </c>
      <c r="O18" s="23">
        <v>3</v>
      </c>
      <c r="P18" s="9">
        <v>3</v>
      </c>
      <c r="Q18" s="23">
        <v>2</v>
      </c>
      <c r="R18" s="14">
        <f t="shared" si="3"/>
        <v>40</v>
      </c>
      <c r="S18" s="38"/>
      <c r="V18" s="27" t="s">
        <v>154</v>
      </c>
    </row>
    <row r="19" spans="1:22" ht="12.75">
      <c r="A19" s="4" t="s">
        <v>138</v>
      </c>
      <c r="B19" s="6">
        <v>4</v>
      </c>
      <c r="C19" s="23">
        <v>1</v>
      </c>
      <c r="D19" s="9">
        <v>3</v>
      </c>
      <c r="E19" s="23">
        <v>2</v>
      </c>
      <c r="F19" s="9">
        <v>5</v>
      </c>
      <c r="G19" s="23">
        <v>0</v>
      </c>
      <c r="H19" s="9">
        <v>2</v>
      </c>
      <c r="I19" s="23">
        <v>3</v>
      </c>
      <c r="J19" s="9">
        <v>4</v>
      </c>
      <c r="K19" s="23">
        <v>1</v>
      </c>
      <c r="L19" s="9">
        <v>1</v>
      </c>
      <c r="M19" s="23">
        <v>4</v>
      </c>
      <c r="N19" s="9">
        <v>5</v>
      </c>
      <c r="O19" s="23">
        <v>0</v>
      </c>
      <c r="P19" s="9">
        <v>1</v>
      </c>
      <c r="Q19" s="23">
        <v>4</v>
      </c>
      <c r="R19" s="14">
        <f t="shared" si="3"/>
        <v>40</v>
      </c>
      <c r="S19" s="38"/>
      <c r="T19">
        <f>$J1</f>
        <v>192</v>
      </c>
      <c r="U19" t="s">
        <v>157</v>
      </c>
      <c r="V19" t="str">
        <f>$X$9</f>
        <v>Ed Bellis</v>
      </c>
    </row>
    <row r="20" spans="1:22" ht="12.75">
      <c r="A20" s="4" t="s">
        <v>199</v>
      </c>
      <c r="B20" s="6">
        <v>5</v>
      </c>
      <c r="C20" s="23">
        <v>0</v>
      </c>
      <c r="D20" s="9">
        <v>2</v>
      </c>
      <c r="E20" s="23">
        <v>3</v>
      </c>
      <c r="F20" s="9">
        <v>3</v>
      </c>
      <c r="G20" s="23">
        <v>2</v>
      </c>
      <c r="H20" s="9">
        <v>1</v>
      </c>
      <c r="I20" s="23">
        <v>4</v>
      </c>
      <c r="J20" s="9">
        <v>4</v>
      </c>
      <c r="K20" s="23">
        <v>1</v>
      </c>
      <c r="L20" s="9">
        <v>4</v>
      </c>
      <c r="M20" s="23">
        <v>1</v>
      </c>
      <c r="N20" s="9">
        <v>1</v>
      </c>
      <c r="O20" s="23">
        <v>4</v>
      </c>
      <c r="P20" s="9">
        <v>4</v>
      </c>
      <c r="Q20" s="23">
        <v>1</v>
      </c>
      <c r="R20" s="14">
        <f t="shared" si="3"/>
        <v>40</v>
      </c>
      <c r="S20" s="38"/>
      <c r="T20">
        <f>$K1</f>
        <v>133</v>
      </c>
      <c r="U20" t="s">
        <v>157</v>
      </c>
      <c r="V20" t="str">
        <f>$X$10</f>
        <v>Ngamer64</v>
      </c>
    </row>
    <row r="21" spans="1:22" ht="12.75">
      <c r="A21" s="4" t="s">
        <v>144</v>
      </c>
      <c r="B21" s="6">
        <v>3</v>
      </c>
      <c r="C21" s="23">
        <v>2</v>
      </c>
      <c r="D21" s="9">
        <v>2</v>
      </c>
      <c r="E21" s="23">
        <v>3</v>
      </c>
      <c r="F21" s="9">
        <v>4</v>
      </c>
      <c r="G21" s="23">
        <v>1</v>
      </c>
      <c r="H21" s="9">
        <v>4</v>
      </c>
      <c r="I21" s="23">
        <v>1</v>
      </c>
      <c r="J21" s="9">
        <v>1</v>
      </c>
      <c r="K21" s="23">
        <v>4</v>
      </c>
      <c r="L21" s="9">
        <v>4</v>
      </c>
      <c r="M21" s="23">
        <v>1</v>
      </c>
      <c r="N21" s="9">
        <v>4</v>
      </c>
      <c r="O21" s="23">
        <v>1</v>
      </c>
      <c r="P21" s="9">
        <v>4</v>
      </c>
      <c r="Q21" s="23">
        <v>1</v>
      </c>
      <c r="R21" s="14">
        <f t="shared" si="3"/>
        <v>40</v>
      </c>
      <c r="S21" s="38"/>
      <c r="V21" s="27" t="s">
        <v>154</v>
      </c>
    </row>
    <row r="22" spans="1:22" ht="12.75">
      <c r="A22" s="4" t="s">
        <v>201</v>
      </c>
      <c r="B22" s="6">
        <v>5</v>
      </c>
      <c r="C22" s="23">
        <v>0</v>
      </c>
      <c r="D22" s="9">
        <v>0</v>
      </c>
      <c r="E22" s="23">
        <v>5</v>
      </c>
      <c r="F22" s="9">
        <v>5</v>
      </c>
      <c r="G22" s="23">
        <v>0</v>
      </c>
      <c r="H22" s="9">
        <v>5</v>
      </c>
      <c r="I22" s="23">
        <v>0</v>
      </c>
      <c r="J22" s="9">
        <v>0</v>
      </c>
      <c r="K22" s="23">
        <v>5</v>
      </c>
      <c r="L22" s="9">
        <v>5</v>
      </c>
      <c r="M22" s="23">
        <v>0</v>
      </c>
      <c r="N22" s="9">
        <v>5</v>
      </c>
      <c r="O22" s="23">
        <v>0</v>
      </c>
      <c r="P22" s="9">
        <v>5</v>
      </c>
      <c r="Q22" s="23">
        <v>0</v>
      </c>
      <c r="R22" s="14">
        <f t="shared" si="3"/>
        <v>40</v>
      </c>
      <c r="S22" s="38"/>
      <c r="T22">
        <f>$L1</f>
        <v>174</v>
      </c>
      <c r="U22" t="s">
        <v>157</v>
      </c>
      <c r="V22" t="str">
        <f>$X$11</f>
        <v>Crimson Ocean</v>
      </c>
    </row>
    <row r="23" spans="1:22" ht="12.75">
      <c r="A23" s="4" t="s">
        <v>136</v>
      </c>
      <c r="B23" s="6">
        <v>4</v>
      </c>
      <c r="C23" s="23">
        <v>1</v>
      </c>
      <c r="D23" s="9">
        <v>2</v>
      </c>
      <c r="E23" s="23">
        <v>3</v>
      </c>
      <c r="F23" s="9">
        <v>4</v>
      </c>
      <c r="G23" s="23">
        <v>1</v>
      </c>
      <c r="H23" s="9">
        <v>3</v>
      </c>
      <c r="I23" s="23">
        <v>2</v>
      </c>
      <c r="J23" s="9">
        <v>0</v>
      </c>
      <c r="K23" s="23">
        <v>5</v>
      </c>
      <c r="L23" s="9">
        <v>2</v>
      </c>
      <c r="M23" s="23">
        <v>3</v>
      </c>
      <c r="N23" s="9">
        <v>1</v>
      </c>
      <c r="O23" s="23">
        <v>4</v>
      </c>
      <c r="P23" s="9">
        <v>4</v>
      </c>
      <c r="Q23" s="23">
        <v>1</v>
      </c>
      <c r="R23" s="14">
        <f t="shared" si="3"/>
        <v>40</v>
      </c>
      <c r="S23" s="38"/>
      <c r="T23">
        <f>$M1</f>
        <v>151</v>
      </c>
      <c r="U23" t="s">
        <v>157</v>
      </c>
      <c r="V23" t="str">
        <f>$X$12</f>
        <v>BIGPUN9999</v>
      </c>
    </row>
    <row r="24" spans="1:22" ht="12.75">
      <c r="A24" s="4" t="s">
        <v>232</v>
      </c>
      <c r="B24" s="6">
        <v>2</v>
      </c>
      <c r="C24" s="23">
        <v>3</v>
      </c>
      <c r="D24" s="9">
        <v>1</v>
      </c>
      <c r="E24" s="23">
        <v>4</v>
      </c>
      <c r="F24" s="9">
        <v>4</v>
      </c>
      <c r="G24" s="23">
        <v>1</v>
      </c>
      <c r="H24" s="9">
        <v>3</v>
      </c>
      <c r="I24" s="23">
        <v>2</v>
      </c>
      <c r="J24" s="9">
        <v>2</v>
      </c>
      <c r="K24" s="23">
        <v>3</v>
      </c>
      <c r="L24" s="9">
        <v>2</v>
      </c>
      <c r="M24" s="23">
        <v>3</v>
      </c>
      <c r="N24" s="9">
        <v>4</v>
      </c>
      <c r="O24" s="23">
        <v>1</v>
      </c>
      <c r="P24" s="9">
        <v>0</v>
      </c>
      <c r="Q24" s="23">
        <v>5</v>
      </c>
      <c r="R24" s="14">
        <f t="shared" si="3"/>
        <v>40</v>
      </c>
      <c r="S24" s="38"/>
      <c r="V24" s="27" t="s">
        <v>154</v>
      </c>
    </row>
    <row r="25" spans="1:22" ht="12.75">
      <c r="A25" s="4" t="s">
        <v>196</v>
      </c>
      <c r="B25" s="6">
        <v>0</v>
      </c>
      <c r="C25" s="23">
        <v>5</v>
      </c>
      <c r="D25" s="9">
        <v>5</v>
      </c>
      <c r="E25" s="23">
        <v>0</v>
      </c>
      <c r="F25" s="9">
        <v>5</v>
      </c>
      <c r="G25" s="23">
        <v>0</v>
      </c>
      <c r="H25" s="9">
        <v>0</v>
      </c>
      <c r="I25" s="23">
        <v>5</v>
      </c>
      <c r="J25" s="9">
        <v>0</v>
      </c>
      <c r="K25" s="23">
        <v>5</v>
      </c>
      <c r="L25" s="9">
        <v>0</v>
      </c>
      <c r="M25" s="23">
        <v>5</v>
      </c>
      <c r="N25" s="9">
        <v>3</v>
      </c>
      <c r="O25" s="23">
        <v>2</v>
      </c>
      <c r="P25" s="9">
        <v>5</v>
      </c>
      <c r="Q25" s="23">
        <v>0</v>
      </c>
      <c r="R25" s="14">
        <f t="shared" si="3"/>
        <v>40</v>
      </c>
      <c r="S25" s="38"/>
      <c r="T25">
        <f>$N1</f>
        <v>192</v>
      </c>
      <c r="U25" t="s">
        <v>157</v>
      </c>
      <c r="V25" t="str">
        <f>$X$13</f>
        <v>Heroic Palmer</v>
      </c>
    </row>
    <row r="26" spans="1:22" ht="12.75">
      <c r="A26" s="4" t="s">
        <v>197</v>
      </c>
      <c r="B26" s="6">
        <v>4</v>
      </c>
      <c r="C26" s="23">
        <v>1</v>
      </c>
      <c r="D26" s="9">
        <v>1</v>
      </c>
      <c r="E26" s="23">
        <v>4</v>
      </c>
      <c r="F26" s="9">
        <v>0</v>
      </c>
      <c r="G26" s="23">
        <v>5</v>
      </c>
      <c r="H26" s="9">
        <v>4</v>
      </c>
      <c r="I26" s="23">
        <v>1</v>
      </c>
      <c r="J26" s="9">
        <v>3</v>
      </c>
      <c r="K26" s="23">
        <v>2</v>
      </c>
      <c r="L26" s="9">
        <v>1</v>
      </c>
      <c r="M26" s="23">
        <v>4</v>
      </c>
      <c r="N26" s="9">
        <v>5</v>
      </c>
      <c r="O26" s="23">
        <v>0</v>
      </c>
      <c r="P26" s="9">
        <v>1</v>
      </c>
      <c r="Q26" s="23">
        <v>4</v>
      </c>
      <c r="R26" s="14">
        <f t="shared" si="3"/>
        <v>40</v>
      </c>
      <c r="S26" s="38"/>
      <c r="T26">
        <f>$O1</f>
        <v>138</v>
      </c>
      <c r="U26" t="s">
        <v>157</v>
      </c>
      <c r="V26" t="str">
        <f>$X$14</f>
        <v>Karma Hunter</v>
      </c>
    </row>
    <row r="27" spans="1:22" ht="12.75">
      <c r="A27" s="4" t="s">
        <v>251</v>
      </c>
      <c r="B27" s="6">
        <v>4</v>
      </c>
      <c r="C27" s="23">
        <v>1</v>
      </c>
      <c r="D27" s="9">
        <v>1</v>
      </c>
      <c r="E27" s="23">
        <v>4</v>
      </c>
      <c r="F27" s="9">
        <v>3</v>
      </c>
      <c r="G27" s="23">
        <v>2</v>
      </c>
      <c r="H27" s="9">
        <v>1</v>
      </c>
      <c r="I27" s="23">
        <v>4</v>
      </c>
      <c r="J27" s="9">
        <v>3</v>
      </c>
      <c r="K27" s="23">
        <v>2</v>
      </c>
      <c r="L27" s="9">
        <v>3</v>
      </c>
      <c r="M27" s="23">
        <v>2</v>
      </c>
      <c r="N27" s="9">
        <v>1</v>
      </c>
      <c r="O27" s="23">
        <v>4</v>
      </c>
      <c r="P27" s="9">
        <v>2</v>
      </c>
      <c r="Q27" s="23">
        <v>3</v>
      </c>
      <c r="R27" s="14">
        <f t="shared" si="3"/>
        <v>40</v>
      </c>
      <c r="S27" s="38"/>
      <c r="V27" s="27" t="s">
        <v>154</v>
      </c>
    </row>
    <row r="28" spans="1:22" ht="12.75">
      <c r="A28" s="4" t="s">
        <v>252</v>
      </c>
      <c r="B28" s="6">
        <v>4</v>
      </c>
      <c r="C28" s="23">
        <v>1</v>
      </c>
      <c r="D28" s="9">
        <v>4</v>
      </c>
      <c r="E28" s="23">
        <v>1</v>
      </c>
      <c r="F28" s="9">
        <v>5</v>
      </c>
      <c r="G28" s="23">
        <v>0</v>
      </c>
      <c r="H28" s="9">
        <v>0</v>
      </c>
      <c r="I28" s="23">
        <v>5</v>
      </c>
      <c r="J28" s="9">
        <v>4</v>
      </c>
      <c r="K28" s="23">
        <v>1</v>
      </c>
      <c r="L28" s="9">
        <v>2</v>
      </c>
      <c r="M28" s="23">
        <v>3</v>
      </c>
      <c r="N28" s="9">
        <v>2</v>
      </c>
      <c r="O28" s="23">
        <v>3</v>
      </c>
      <c r="P28" s="9">
        <v>1</v>
      </c>
      <c r="Q28" s="23">
        <v>4</v>
      </c>
      <c r="R28" s="14">
        <f t="shared" si="3"/>
        <v>40</v>
      </c>
      <c r="S28" s="38"/>
      <c r="T28">
        <f>$P1</f>
        <v>179</v>
      </c>
      <c r="U28" t="s">
        <v>157</v>
      </c>
      <c r="V28" t="str">
        <f>$X$15</f>
        <v>yoblazer33</v>
      </c>
    </row>
    <row r="29" spans="1:22" ht="12.75">
      <c r="A29" s="4" t="s">
        <v>253</v>
      </c>
      <c r="B29" s="6">
        <v>3</v>
      </c>
      <c r="C29" s="23">
        <v>2</v>
      </c>
      <c r="D29" s="9">
        <v>2</v>
      </c>
      <c r="E29" s="23">
        <v>3</v>
      </c>
      <c r="F29" s="9">
        <v>5</v>
      </c>
      <c r="G29" s="23">
        <v>0</v>
      </c>
      <c r="H29" s="9">
        <v>4</v>
      </c>
      <c r="I29" s="23">
        <v>1</v>
      </c>
      <c r="J29" s="9">
        <v>1</v>
      </c>
      <c r="K29" s="23">
        <v>4</v>
      </c>
      <c r="L29" s="9">
        <v>2</v>
      </c>
      <c r="M29" s="23">
        <v>3</v>
      </c>
      <c r="N29" s="9">
        <v>5</v>
      </c>
      <c r="O29" s="23">
        <v>0</v>
      </c>
      <c r="P29" s="9">
        <v>2</v>
      </c>
      <c r="Q29" s="23">
        <v>3</v>
      </c>
      <c r="R29" s="14">
        <f t="shared" si="3"/>
        <v>40</v>
      </c>
      <c r="S29" s="38"/>
      <c r="T29">
        <f>$Q1</f>
        <v>151</v>
      </c>
      <c r="U29" t="s">
        <v>157</v>
      </c>
      <c r="V29" t="str">
        <f>$X$16</f>
        <v>Wiggumfan267</v>
      </c>
    </row>
    <row r="30" spans="1:19" ht="12.75">
      <c r="A30" s="4" t="s">
        <v>254</v>
      </c>
      <c r="B30" s="6">
        <v>5</v>
      </c>
      <c r="C30" s="23">
        <v>0</v>
      </c>
      <c r="D30" s="9">
        <v>3</v>
      </c>
      <c r="E30" s="23">
        <v>2</v>
      </c>
      <c r="F30" s="9">
        <v>5</v>
      </c>
      <c r="G30" s="23">
        <v>0</v>
      </c>
      <c r="H30" s="9">
        <v>0</v>
      </c>
      <c r="I30" s="23">
        <v>5</v>
      </c>
      <c r="J30" s="9">
        <v>4</v>
      </c>
      <c r="K30" s="23">
        <v>1</v>
      </c>
      <c r="L30" s="9">
        <v>1</v>
      </c>
      <c r="M30" s="23">
        <v>4</v>
      </c>
      <c r="N30" s="9">
        <v>3</v>
      </c>
      <c r="O30" s="23">
        <v>2</v>
      </c>
      <c r="P30" s="9">
        <v>4</v>
      </c>
      <c r="Q30" s="23">
        <v>1</v>
      </c>
      <c r="R30" s="14">
        <f t="shared" si="3"/>
        <v>40</v>
      </c>
      <c r="S30" s="38"/>
    </row>
    <row r="31" spans="1:20" ht="12.75">
      <c r="A31" s="4" t="s">
        <v>139</v>
      </c>
      <c r="B31" s="6">
        <v>3</v>
      </c>
      <c r="C31" s="23">
        <v>2</v>
      </c>
      <c r="D31" s="9">
        <v>0</v>
      </c>
      <c r="E31" s="23">
        <v>5</v>
      </c>
      <c r="F31" s="9">
        <v>0</v>
      </c>
      <c r="G31" s="23">
        <v>5</v>
      </c>
      <c r="H31" s="9">
        <v>2</v>
      </c>
      <c r="I31" s="23">
        <v>3</v>
      </c>
      <c r="J31" s="9">
        <v>3</v>
      </c>
      <c r="K31" s="23">
        <v>2</v>
      </c>
      <c r="L31" s="9">
        <v>5</v>
      </c>
      <c r="M31" s="23">
        <v>0</v>
      </c>
      <c r="N31" s="9">
        <v>5</v>
      </c>
      <c r="O31" s="23">
        <v>0</v>
      </c>
      <c r="P31" s="9">
        <v>2</v>
      </c>
      <c r="Q31" s="23">
        <v>3</v>
      </c>
      <c r="R31" s="14">
        <f t="shared" si="3"/>
        <v>40</v>
      </c>
      <c r="S31" s="38"/>
      <c r="T31" s="12" t="s">
        <v>152</v>
      </c>
    </row>
    <row r="32" spans="1:22" ht="12.75">
      <c r="A32" s="4" t="s">
        <v>255</v>
      </c>
      <c r="B32" s="6">
        <v>0</v>
      </c>
      <c r="C32" s="23">
        <v>5</v>
      </c>
      <c r="D32" s="9">
        <v>1</v>
      </c>
      <c r="E32" s="23">
        <v>4</v>
      </c>
      <c r="F32" s="9">
        <v>5</v>
      </c>
      <c r="G32" s="23">
        <v>0</v>
      </c>
      <c r="H32" s="9">
        <v>2</v>
      </c>
      <c r="I32" s="23">
        <v>3</v>
      </c>
      <c r="J32" s="9">
        <v>1</v>
      </c>
      <c r="K32" s="23">
        <v>4</v>
      </c>
      <c r="L32" s="9">
        <v>2</v>
      </c>
      <c r="M32" s="23">
        <v>3</v>
      </c>
      <c r="N32" s="9">
        <v>0</v>
      </c>
      <c r="O32" s="23">
        <v>5</v>
      </c>
      <c r="P32" s="9">
        <v>5</v>
      </c>
      <c r="Q32" s="23">
        <v>0</v>
      </c>
      <c r="R32" s="14">
        <f t="shared" si="3"/>
        <v>40</v>
      </c>
      <c r="S32" s="38"/>
      <c r="T32" s="28">
        <f>$B2</f>
        <v>0.6861538461538461</v>
      </c>
      <c r="U32" t="s">
        <v>157</v>
      </c>
      <c r="V32" t="str">
        <f>$X$1</f>
        <v>transience</v>
      </c>
    </row>
    <row r="33" spans="1:22" ht="12.75">
      <c r="A33" s="4" t="s">
        <v>256</v>
      </c>
      <c r="B33" s="6">
        <v>4</v>
      </c>
      <c r="C33" s="23">
        <v>1</v>
      </c>
      <c r="D33" s="9">
        <v>5</v>
      </c>
      <c r="E33" s="23">
        <v>0</v>
      </c>
      <c r="F33" s="9">
        <v>4</v>
      </c>
      <c r="G33" s="23">
        <v>1</v>
      </c>
      <c r="H33" s="9">
        <v>0</v>
      </c>
      <c r="I33" s="23">
        <v>5</v>
      </c>
      <c r="J33" s="9">
        <v>3</v>
      </c>
      <c r="K33" s="23">
        <v>2</v>
      </c>
      <c r="L33" s="9">
        <v>5</v>
      </c>
      <c r="M33" s="23">
        <v>0</v>
      </c>
      <c r="N33" s="9">
        <v>1</v>
      </c>
      <c r="O33" s="23">
        <v>4</v>
      </c>
      <c r="P33" s="9">
        <v>4</v>
      </c>
      <c r="Q33" s="23">
        <v>1</v>
      </c>
      <c r="R33" s="14">
        <f t="shared" si="3"/>
        <v>40</v>
      </c>
      <c r="S33" s="38"/>
      <c r="T33" s="28">
        <f>$C2</f>
        <v>0.31384615384615383</v>
      </c>
      <c r="U33" t="s">
        <v>157</v>
      </c>
      <c r="V33" t="str">
        <f>$X$2</f>
        <v>Aeon Azuran</v>
      </c>
    </row>
    <row r="34" spans="1:22" ht="12.75">
      <c r="A34" s="4" t="s">
        <v>257</v>
      </c>
      <c r="B34" s="6">
        <v>2</v>
      </c>
      <c r="C34" s="23">
        <v>3</v>
      </c>
      <c r="D34" s="9">
        <v>1</v>
      </c>
      <c r="E34" s="23">
        <v>4</v>
      </c>
      <c r="F34" s="9">
        <v>0</v>
      </c>
      <c r="G34" s="23">
        <v>5</v>
      </c>
      <c r="H34" s="9">
        <v>3</v>
      </c>
      <c r="I34" s="23">
        <v>2</v>
      </c>
      <c r="J34" s="9">
        <v>3</v>
      </c>
      <c r="K34" s="23">
        <v>2</v>
      </c>
      <c r="L34" s="9">
        <v>4</v>
      </c>
      <c r="M34" s="23">
        <v>1</v>
      </c>
      <c r="N34" s="9">
        <v>0</v>
      </c>
      <c r="O34" s="23">
        <v>5</v>
      </c>
      <c r="P34" s="9">
        <v>4</v>
      </c>
      <c r="Q34" s="23">
        <v>1</v>
      </c>
      <c r="R34" s="14">
        <f t="shared" si="3"/>
        <v>40</v>
      </c>
      <c r="S34" s="38"/>
      <c r="V34" s="27" t="s">
        <v>154</v>
      </c>
    </row>
    <row r="35" spans="1:22" ht="12.75">
      <c r="A35" s="4" t="s">
        <v>244</v>
      </c>
      <c r="B35" s="6">
        <v>5</v>
      </c>
      <c r="C35" s="23">
        <v>0</v>
      </c>
      <c r="D35" s="9">
        <v>2</v>
      </c>
      <c r="E35" s="23">
        <v>3</v>
      </c>
      <c r="F35" s="9">
        <v>4</v>
      </c>
      <c r="G35" s="23">
        <v>1</v>
      </c>
      <c r="H35" s="9">
        <v>2</v>
      </c>
      <c r="I35" s="23">
        <v>3</v>
      </c>
      <c r="J35" s="9">
        <v>4</v>
      </c>
      <c r="K35" s="23">
        <v>1</v>
      </c>
      <c r="L35" s="9">
        <v>2</v>
      </c>
      <c r="M35" s="23">
        <v>3</v>
      </c>
      <c r="N35" s="9">
        <v>5</v>
      </c>
      <c r="O35" s="23">
        <v>0</v>
      </c>
      <c r="P35" s="9">
        <v>5</v>
      </c>
      <c r="Q35" s="23">
        <v>0</v>
      </c>
      <c r="R35" s="14">
        <f t="shared" si="3"/>
        <v>40</v>
      </c>
      <c r="S35" s="38"/>
      <c r="T35" s="28">
        <f>$D2</f>
        <v>0.47384615384615386</v>
      </c>
      <c r="U35" t="s">
        <v>157</v>
      </c>
      <c r="V35" t="str">
        <f>$X$3</f>
        <v>Tom Bombadil</v>
      </c>
    </row>
    <row r="36" spans="1:22" ht="12.75">
      <c r="A36" s="4" t="s">
        <v>258</v>
      </c>
      <c r="B36" s="6">
        <v>5</v>
      </c>
      <c r="C36" s="23">
        <v>0</v>
      </c>
      <c r="D36" s="9">
        <v>3</v>
      </c>
      <c r="E36" s="23">
        <v>2</v>
      </c>
      <c r="F36" s="9">
        <v>3</v>
      </c>
      <c r="G36" s="23">
        <v>2</v>
      </c>
      <c r="H36" s="9">
        <v>2</v>
      </c>
      <c r="I36" s="23">
        <v>3</v>
      </c>
      <c r="J36" s="9">
        <v>5</v>
      </c>
      <c r="K36" s="23">
        <v>0</v>
      </c>
      <c r="L36" s="9">
        <v>5</v>
      </c>
      <c r="M36" s="23">
        <v>0</v>
      </c>
      <c r="N36" s="9">
        <v>0</v>
      </c>
      <c r="O36" s="23">
        <v>5</v>
      </c>
      <c r="P36" s="9">
        <v>5</v>
      </c>
      <c r="Q36" s="23">
        <v>0</v>
      </c>
      <c r="R36" s="14">
        <f t="shared" si="3"/>
        <v>40</v>
      </c>
      <c r="S36" s="38"/>
      <c r="T36" s="28">
        <f>$E2</f>
        <v>0.5261538461538462</v>
      </c>
      <c r="U36" t="s">
        <v>157</v>
      </c>
      <c r="V36" t="str">
        <f>$X$4</f>
        <v>Mega Mana</v>
      </c>
    </row>
    <row r="37" spans="1:22" ht="12.75">
      <c r="A37" s="4" t="s">
        <v>259</v>
      </c>
      <c r="B37" s="6">
        <v>3</v>
      </c>
      <c r="C37" s="23">
        <v>2</v>
      </c>
      <c r="D37" s="9">
        <v>4</v>
      </c>
      <c r="E37" s="23">
        <v>1</v>
      </c>
      <c r="F37" s="9">
        <v>3</v>
      </c>
      <c r="G37" s="23">
        <v>2</v>
      </c>
      <c r="H37" s="9">
        <v>3</v>
      </c>
      <c r="I37" s="23">
        <v>2</v>
      </c>
      <c r="J37" s="9">
        <v>1</v>
      </c>
      <c r="K37" s="23">
        <v>4</v>
      </c>
      <c r="L37" s="9">
        <v>2</v>
      </c>
      <c r="M37" s="23">
        <v>3</v>
      </c>
      <c r="N37" s="9">
        <v>1</v>
      </c>
      <c r="O37" s="23">
        <v>4</v>
      </c>
      <c r="P37" s="9">
        <v>3</v>
      </c>
      <c r="Q37" s="23">
        <v>2</v>
      </c>
      <c r="R37" s="14">
        <f t="shared" si="3"/>
        <v>40</v>
      </c>
      <c r="S37" s="38"/>
      <c r="V37" s="27" t="s">
        <v>154</v>
      </c>
    </row>
    <row r="38" spans="1:22" ht="12.75">
      <c r="A38" s="4" t="s">
        <v>260</v>
      </c>
      <c r="B38" s="6">
        <v>3</v>
      </c>
      <c r="C38" s="23">
        <v>2</v>
      </c>
      <c r="D38" s="9">
        <v>0</v>
      </c>
      <c r="E38" s="23">
        <v>5</v>
      </c>
      <c r="F38" s="9">
        <v>1</v>
      </c>
      <c r="G38" s="23">
        <v>4</v>
      </c>
      <c r="H38" s="9">
        <v>4</v>
      </c>
      <c r="I38" s="23">
        <v>1</v>
      </c>
      <c r="J38" s="9">
        <v>4</v>
      </c>
      <c r="K38" s="23">
        <v>1</v>
      </c>
      <c r="L38" s="9">
        <v>4</v>
      </c>
      <c r="M38" s="23">
        <v>1</v>
      </c>
      <c r="N38" s="9">
        <v>4</v>
      </c>
      <c r="O38" s="23">
        <v>1</v>
      </c>
      <c r="P38" s="9">
        <v>5</v>
      </c>
      <c r="Q38" s="23">
        <v>0</v>
      </c>
      <c r="R38" s="14">
        <f aca="true" t="shared" si="4" ref="R38:R69">SUM(B38:Q38)</f>
        <v>40</v>
      </c>
      <c r="S38" s="38"/>
      <c r="T38" s="28">
        <f>$F2</f>
        <v>0.6430769230769231</v>
      </c>
      <c r="U38" t="s">
        <v>157</v>
      </c>
      <c r="V38" t="str">
        <f>$X$5</f>
        <v>ExThaNemesis</v>
      </c>
    </row>
    <row r="39" spans="1:22" ht="12.75">
      <c r="A39" s="4" t="s">
        <v>195</v>
      </c>
      <c r="B39" s="6">
        <v>1</v>
      </c>
      <c r="C39" s="23">
        <v>4</v>
      </c>
      <c r="D39" s="9">
        <v>5</v>
      </c>
      <c r="E39" s="23">
        <v>0</v>
      </c>
      <c r="F39" s="9">
        <v>3</v>
      </c>
      <c r="G39" s="23">
        <v>2</v>
      </c>
      <c r="H39" s="9">
        <v>4</v>
      </c>
      <c r="I39" s="23">
        <v>1</v>
      </c>
      <c r="J39" s="9">
        <v>4</v>
      </c>
      <c r="K39" s="23">
        <v>1</v>
      </c>
      <c r="L39" s="9">
        <v>2</v>
      </c>
      <c r="M39" s="23">
        <v>3</v>
      </c>
      <c r="N39" s="9">
        <v>3</v>
      </c>
      <c r="O39" s="23">
        <v>2</v>
      </c>
      <c r="P39" s="9">
        <v>1</v>
      </c>
      <c r="Q39" s="23">
        <v>4</v>
      </c>
      <c r="R39" s="14">
        <f t="shared" si="4"/>
        <v>40</v>
      </c>
      <c r="S39" s="38"/>
      <c r="T39" s="28">
        <f>$G2</f>
        <v>0.3569230769230769</v>
      </c>
      <c r="U39" t="s">
        <v>157</v>
      </c>
      <c r="V39" t="str">
        <f>$X$6</f>
        <v>Agasonex</v>
      </c>
    </row>
    <row r="40" spans="1:22" ht="12.75">
      <c r="A40" s="4" t="s">
        <v>245</v>
      </c>
      <c r="B40" s="6">
        <v>5</v>
      </c>
      <c r="C40" s="23">
        <v>0</v>
      </c>
      <c r="D40" s="9">
        <v>3</v>
      </c>
      <c r="E40" s="23">
        <v>2</v>
      </c>
      <c r="F40" s="9">
        <v>2</v>
      </c>
      <c r="G40" s="23">
        <v>3</v>
      </c>
      <c r="H40" s="9">
        <v>0</v>
      </c>
      <c r="I40" s="23">
        <v>5</v>
      </c>
      <c r="J40" s="9">
        <v>5</v>
      </c>
      <c r="K40" s="23">
        <v>0</v>
      </c>
      <c r="L40" s="9">
        <v>5</v>
      </c>
      <c r="M40" s="23">
        <v>0</v>
      </c>
      <c r="N40" s="9">
        <v>3</v>
      </c>
      <c r="O40" s="23">
        <v>2</v>
      </c>
      <c r="P40" s="9">
        <v>3</v>
      </c>
      <c r="Q40" s="23">
        <v>2</v>
      </c>
      <c r="R40" s="14">
        <f t="shared" si="4"/>
        <v>40</v>
      </c>
      <c r="S40" s="38"/>
      <c r="V40" s="27" t="s">
        <v>154</v>
      </c>
    </row>
    <row r="41" spans="1:22" ht="12.75">
      <c r="A41" s="4" t="s">
        <v>261</v>
      </c>
      <c r="B41" s="6">
        <v>5</v>
      </c>
      <c r="C41" s="23">
        <v>0</v>
      </c>
      <c r="D41" s="9">
        <v>1</v>
      </c>
      <c r="E41" s="23">
        <v>4</v>
      </c>
      <c r="F41" s="9">
        <v>4</v>
      </c>
      <c r="G41" s="23">
        <v>1</v>
      </c>
      <c r="H41" s="9">
        <v>1</v>
      </c>
      <c r="I41" s="23">
        <v>4</v>
      </c>
      <c r="J41" s="9">
        <v>1</v>
      </c>
      <c r="K41" s="23">
        <v>4</v>
      </c>
      <c r="L41" s="9">
        <v>1</v>
      </c>
      <c r="M41" s="23">
        <v>4</v>
      </c>
      <c r="N41" s="9">
        <v>0</v>
      </c>
      <c r="O41" s="23">
        <v>5</v>
      </c>
      <c r="P41" s="9">
        <v>4</v>
      </c>
      <c r="Q41" s="23">
        <v>1</v>
      </c>
      <c r="R41" s="14">
        <f t="shared" si="4"/>
        <v>40</v>
      </c>
      <c r="S41" s="38"/>
      <c r="T41" s="28">
        <f>$H2</f>
        <v>0.4646153846153846</v>
      </c>
      <c r="U41" t="s">
        <v>157</v>
      </c>
      <c r="V41" t="str">
        <f>$X$7</f>
        <v>ff6man</v>
      </c>
    </row>
    <row r="42" spans="1:22" ht="12.75">
      <c r="A42" s="4" t="s">
        <v>262</v>
      </c>
      <c r="B42" s="6">
        <v>2</v>
      </c>
      <c r="C42" s="23">
        <v>3</v>
      </c>
      <c r="D42" s="9">
        <v>1</v>
      </c>
      <c r="E42" s="23">
        <v>4</v>
      </c>
      <c r="F42" s="9">
        <v>4</v>
      </c>
      <c r="G42" s="23">
        <v>1</v>
      </c>
      <c r="H42" s="9">
        <v>0</v>
      </c>
      <c r="I42" s="23">
        <v>5</v>
      </c>
      <c r="J42" s="9">
        <v>3</v>
      </c>
      <c r="K42" s="23">
        <v>2</v>
      </c>
      <c r="L42" s="9">
        <v>2</v>
      </c>
      <c r="M42" s="23">
        <v>3</v>
      </c>
      <c r="N42" s="9">
        <v>3</v>
      </c>
      <c r="O42" s="23">
        <v>2</v>
      </c>
      <c r="P42" s="9">
        <v>4</v>
      </c>
      <c r="Q42" s="23">
        <v>1</v>
      </c>
      <c r="R42" s="14">
        <f t="shared" si="4"/>
        <v>40</v>
      </c>
      <c r="S42" s="38"/>
      <c r="T42" s="28">
        <f>$I2</f>
        <v>0.5353846153846153</v>
      </c>
      <c r="U42" t="s">
        <v>157</v>
      </c>
      <c r="V42" t="str">
        <f>$X$8</f>
        <v>Janus5000</v>
      </c>
    </row>
    <row r="43" spans="1:22" ht="12.75">
      <c r="A43" s="4" t="s">
        <v>263</v>
      </c>
      <c r="B43" s="6">
        <v>3</v>
      </c>
      <c r="C43" s="23">
        <v>2</v>
      </c>
      <c r="D43" s="9">
        <v>1</v>
      </c>
      <c r="E43" s="23">
        <v>4</v>
      </c>
      <c r="F43" s="9">
        <v>3</v>
      </c>
      <c r="G43" s="23">
        <v>2</v>
      </c>
      <c r="H43" s="9">
        <v>5</v>
      </c>
      <c r="I43" s="23">
        <v>0</v>
      </c>
      <c r="J43" s="9">
        <v>4</v>
      </c>
      <c r="K43" s="23">
        <v>1</v>
      </c>
      <c r="L43" s="9">
        <v>1</v>
      </c>
      <c r="M43" s="23">
        <v>4</v>
      </c>
      <c r="N43" s="9">
        <v>1</v>
      </c>
      <c r="O43" s="23">
        <v>4</v>
      </c>
      <c r="P43" s="9">
        <v>1</v>
      </c>
      <c r="Q43" s="23">
        <v>4</v>
      </c>
      <c r="R43" s="14">
        <f t="shared" si="4"/>
        <v>40</v>
      </c>
      <c r="S43" s="38"/>
      <c r="V43" s="27" t="s">
        <v>154</v>
      </c>
    </row>
    <row r="44" spans="1:22" ht="12.75">
      <c r="A44" s="4" t="s">
        <v>264</v>
      </c>
      <c r="B44" s="6">
        <v>5</v>
      </c>
      <c r="C44" s="23">
        <v>0</v>
      </c>
      <c r="D44" s="9">
        <v>3</v>
      </c>
      <c r="E44" s="23">
        <v>2</v>
      </c>
      <c r="F44" s="9">
        <v>4</v>
      </c>
      <c r="G44" s="23">
        <v>1</v>
      </c>
      <c r="H44" s="9">
        <v>0</v>
      </c>
      <c r="I44" s="23">
        <v>5</v>
      </c>
      <c r="J44" s="9">
        <v>4</v>
      </c>
      <c r="K44" s="23">
        <v>1</v>
      </c>
      <c r="L44" s="9">
        <v>3</v>
      </c>
      <c r="M44" s="23">
        <v>2</v>
      </c>
      <c r="N44" s="9">
        <v>0</v>
      </c>
      <c r="O44" s="23">
        <v>5</v>
      </c>
      <c r="P44" s="9">
        <v>5</v>
      </c>
      <c r="Q44" s="23">
        <v>0</v>
      </c>
      <c r="R44" s="14">
        <f t="shared" si="4"/>
        <v>40</v>
      </c>
      <c r="S44" s="38"/>
      <c r="T44" s="28">
        <f>$J2</f>
        <v>0.5907692307692308</v>
      </c>
      <c r="U44" t="s">
        <v>157</v>
      </c>
      <c r="V44" t="str">
        <f>$X$9</f>
        <v>Ed Bellis</v>
      </c>
    </row>
    <row r="45" spans="1:22" ht="12.75">
      <c r="A45" s="4" t="s">
        <v>192</v>
      </c>
      <c r="B45" s="6">
        <v>3</v>
      </c>
      <c r="C45" s="23">
        <v>2</v>
      </c>
      <c r="D45" s="9">
        <v>4</v>
      </c>
      <c r="E45" s="23">
        <v>1</v>
      </c>
      <c r="F45" s="9">
        <v>4</v>
      </c>
      <c r="G45" s="23">
        <v>1</v>
      </c>
      <c r="H45" s="9">
        <v>0</v>
      </c>
      <c r="I45" s="23">
        <v>5</v>
      </c>
      <c r="J45" s="9">
        <v>5</v>
      </c>
      <c r="K45" s="23">
        <v>0</v>
      </c>
      <c r="L45" s="9">
        <v>5</v>
      </c>
      <c r="M45" s="23">
        <v>0</v>
      </c>
      <c r="N45" s="9">
        <v>0</v>
      </c>
      <c r="O45" s="23">
        <v>5</v>
      </c>
      <c r="P45" s="9">
        <v>4</v>
      </c>
      <c r="Q45" s="23">
        <v>1</v>
      </c>
      <c r="R45" s="14">
        <f t="shared" si="4"/>
        <v>40</v>
      </c>
      <c r="S45" s="38"/>
      <c r="T45" s="28">
        <f>$K2</f>
        <v>0.40923076923076923</v>
      </c>
      <c r="U45" t="s">
        <v>157</v>
      </c>
      <c r="V45" t="str">
        <f>$X$10</f>
        <v>Ngamer64</v>
      </c>
    </row>
    <row r="46" spans="1:22" ht="12.75">
      <c r="A46" s="4" t="s">
        <v>265</v>
      </c>
      <c r="B46" s="6">
        <v>5</v>
      </c>
      <c r="C46" s="23">
        <v>0</v>
      </c>
      <c r="D46" s="9">
        <v>5</v>
      </c>
      <c r="E46" s="23">
        <v>0</v>
      </c>
      <c r="F46" s="9">
        <v>0</v>
      </c>
      <c r="G46" s="23">
        <v>5</v>
      </c>
      <c r="H46" s="9">
        <v>0</v>
      </c>
      <c r="I46" s="23">
        <v>5</v>
      </c>
      <c r="J46" s="9">
        <v>5</v>
      </c>
      <c r="K46" s="23">
        <v>0</v>
      </c>
      <c r="L46" s="9">
        <v>5</v>
      </c>
      <c r="M46" s="23">
        <v>0</v>
      </c>
      <c r="N46" s="9">
        <v>0</v>
      </c>
      <c r="O46" s="23">
        <v>5</v>
      </c>
      <c r="P46" s="9">
        <v>5</v>
      </c>
      <c r="Q46" s="23">
        <v>0</v>
      </c>
      <c r="R46" s="14">
        <f t="shared" si="4"/>
        <v>40</v>
      </c>
      <c r="S46" s="38"/>
      <c r="V46" s="27" t="s">
        <v>154</v>
      </c>
    </row>
    <row r="47" spans="1:22" ht="12.75">
      <c r="A47" s="4" t="s">
        <v>266</v>
      </c>
      <c r="B47" s="6">
        <v>4</v>
      </c>
      <c r="C47" s="23">
        <v>1</v>
      </c>
      <c r="D47" s="9">
        <v>3</v>
      </c>
      <c r="E47" s="23">
        <v>2</v>
      </c>
      <c r="F47" s="9">
        <v>2</v>
      </c>
      <c r="G47" s="23">
        <v>3</v>
      </c>
      <c r="H47" s="9">
        <v>0</v>
      </c>
      <c r="I47" s="23">
        <v>5</v>
      </c>
      <c r="J47" s="9">
        <v>5</v>
      </c>
      <c r="K47" s="23">
        <v>0</v>
      </c>
      <c r="L47" s="9">
        <v>0</v>
      </c>
      <c r="M47" s="23">
        <v>5</v>
      </c>
      <c r="N47" s="9">
        <v>4</v>
      </c>
      <c r="O47" s="23">
        <v>1</v>
      </c>
      <c r="P47" s="9">
        <v>3</v>
      </c>
      <c r="Q47" s="23">
        <v>2</v>
      </c>
      <c r="R47" s="14">
        <f t="shared" si="4"/>
        <v>40</v>
      </c>
      <c r="S47" s="38"/>
      <c r="T47" s="28">
        <f>$L2</f>
        <v>0.5353846153846153</v>
      </c>
      <c r="U47" t="s">
        <v>157</v>
      </c>
      <c r="V47" t="str">
        <f>$X$11</f>
        <v>Crimson Ocean</v>
      </c>
    </row>
    <row r="48" spans="1:22" ht="12.75">
      <c r="A48" s="4" t="s">
        <v>267</v>
      </c>
      <c r="B48" s="6">
        <v>5</v>
      </c>
      <c r="C48" s="23">
        <v>0</v>
      </c>
      <c r="D48" s="9">
        <v>3</v>
      </c>
      <c r="E48" s="23">
        <v>2</v>
      </c>
      <c r="F48" s="9">
        <v>5</v>
      </c>
      <c r="G48" s="23">
        <v>0</v>
      </c>
      <c r="H48" s="9">
        <v>2</v>
      </c>
      <c r="I48" s="23">
        <v>3</v>
      </c>
      <c r="J48" s="9">
        <v>2</v>
      </c>
      <c r="K48" s="23">
        <v>3</v>
      </c>
      <c r="L48" s="9">
        <v>3</v>
      </c>
      <c r="M48" s="23">
        <v>2</v>
      </c>
      <c r="N48" s="9">
        <v>4</v>
      </c>
      <c r="O48" s="23">
        <v>1</v>
      </c>
      <c r="P48" s="9">
        <v>2</v>
      </c>
      <c r="Q48" s="23">
        <v>3</v>
      </c>
      <c r="R48" s="14">
        <f t="shared" si="4"/>
        <v>40</v>
      </c>
      <c r="S48" s="38"/>
      <c r="T48" s="28">
        <f>$M2</f>
        <v>0.4646153846153846</v>
      </c>
      <c r="U48" t="s">
        <v>157</v>
      </c>
      <c r="V48" t="str">
        <f>$X$12</f>
        <v>BIGPUN9999</v>
      </c>
    </row>
    <row r="49" spans="1:22" ht="12.75">
      <c r="A49" s="4" t="s">
        <v>268</v>
      </c>
      <c r="B49" s="6">
        <v>0</v>
      </c>
      <c r="C49" s="23">
        <v>5</v>
      </c>
      <c r="D49" s="9">
        <v>5</v>
      </c>
      <c r="E49" s="23">
        <v>0</v>
      </c>
      <c r="F49" s="9">
        <v>5</v>
      </c>
      <c r="G49" s="23">
        <v>0</v>
      </c>
      <c r="H49" s="9">
        <v>0</v>
      </c>
      <c r="I49" s="23">
        <v>5</v>
      </c>
      <c r="J49" s="9">
        <v>5</v>
      </c>
      <c r="K49" s="23">
        <v>0</v>
      </c>
      <c r="L49" s="9">
        <v>0</v>
      </c>
      <c r="M49" s="23">
        <v>5</v>
      </c>
      <c r="N49" s="9">
        <v>0</v>
      </c>
      <c r="O49" s="23">
        <v>5</v>
      </c>
      <c r="P49" s="9">
        <v>0</v>
      </c>
      <c r="Q49" s="23">
        <v>5</v>
      </c>
      <c r="R49" s="14">
        <f t="shared" si="4"/>
        <v>40</v>
      </c>
      <c r="S49" s="38"/>
      <c r="V49" s="27" t="s">
        <v>154</v>
      </c>
    </row>
    <row r="50" spans="1:22" ht="12.75">
      <c r="A50" s="4" t="s">
        <v>269</v>
      </c>
      <c r="B50" s="6">
        <v>5</v>
      </c>
      <c r="C50" s="23">
        <v>0</v>
      </c>
      <c r="D50" s="9">
        <v>1</v>
      </c>
      <c r="E50" s="23">
        <v>4</v>
      </c>
      <c r="F50" s="9">
        <v>3</v>
      </c>
      <c r="G50" s="23">
        <v>2</v>
      </c>
      <c r="H50" s="9">
        <v>5</v>
      </c>
      <c r="I50" s="23">
        <v>0</v>
      </c>
      <c r="J50" s="9">
        <v>5</v>
      </c>
      <c r="K50" s="23">
        <v>0</v>
      </c>
      <c r="L50" s="9">
        <v>5</v>
      </c>
      <c r="M50" s="23">
        <v>0</v>
      </c>
      <c r="N50" s="9">
        <v>1</v>
      </c>
      <c r="O50" s="23">
        <v>4</v>
      </c>
      <c r="P50" s="9">
        <v>2</v>
      </c>
      <c r="Q50" s="23">
        <v>3</v>
      </c>
      <c r="R50" s="14">
        <f t="shared" si="4"/>
        <v>40</v>
      </c>
      <c r="S50" s="38"/>
      <c r="T50" s="28">
        <f>$N2</f>
        <v>0.5818181818181818</v>
      </c>
      <c r="U50" t="s">
        <v>157</v>
      </c>
      <c r="V50" t="str">
        <f>$X$13</f>
        <v>Heroic Palmer</v>
      </c>
    </row>
    <row r="51" spans="1:22" ht="12.75">
      <c r="A51" s="4" t="s">
        <v>270</v>
      </c>
      <c r="B51" s="6">
        <v>5</v>
      </c>
      <c r="C51" s="23">
        <v>0</v>
      </c>
      <c r="D51" s="9">
        <v>3</v>
      </c>
      <c r="E51" s="23">
        <v>2</v>
      </c>
      <c r="F51" s="9">
        <v>4</v>
      </c>
      <c r="G51" s="23">
        <v>1</v>
      </c>
      <c r="H51" s="9">
        <v>3</v>
      </c>
      <c r="I51" s="23">
        <v>2</v>
      </c>
      <c r="J51" s="9">
        <v>5</v>
      </c>
      <c r="K51" s="23">
        <v>0</v>
      </c>
      <c r="L51" s="9">
        <v>2</v>
      </c>
      <c r="M51" s="23">
        <v>3</v>
      </c>
      <c r="N51" s="9">
        <v>3</v>
      </c>
      <c r="O51" s="23">
        <v>2</v>
      </c>
      <c r="P51" s="9">
        <v>2</v>
      </c>
      <c r="Q51" s="23">
        <v>3</v>
      </c>
      <c r="R51" s="14">
        <f t="shared" si="4"/>
        <v>40</v>
      </c>
      <c r="S51" s="38"/>
      <c r="T51" s="28">
        <f>$O2</f>
        <v>0.41818181818181815</v>
      </c>
      <c r="U51" t="s">
        <v>157</v>
      </c>
      <c r="V51" t="str">
        <f>$X$14</f>
        <v>Karma Hunter</v>
      </c>
    </row>
    <row r="52" spans="1:22" ht="12.75">
      <c r="A52" s="4" t="s">
        <v>246</v>
      </c>
      <c r="B52" s="6">
        <v>2</v>
      </c>
      <c r="C52" s="23">
        <v>3</v>
      </c>
      <c r="D52" s="9">
        <v>2</v>
      </c>
      <c r="E52" s="23">
        <v>3</v>
      </c>
      <c r="F52" s="9">
        <v>2</v>
      </c>
      <c r="G52" s="23">
        <v>3</v>
      </c>
      <c r="H52" s="9">
        <v>0</v>
      </c>
      <c r="I52" s="23">
        <v>5</v>
      </c>
      <c r="J52" s="9">
        <v>4</v>
      </c>
      <c r="K52" s="23">
        <v>1</v>
      </c>
      <c r="L52" s="9">
        <v>5</v>
      </c>
      <c r="M52" s="23">
        <v>0</v>
      </c>
      <c r="N52" s="9">
        <v>0</v>
      </c>
      <c r="O52" s="23">
        <v>5</v>
      </c>
      <c r="P52" s="9">
        <v>0</v>
      </c>
      <c r="Q52" s="23">
        <v>5</v>
      </c>
      <c r="R52" s="14">
        <f t="shared" si="4"/>
        <v>40</v>
      </c>
      <c r="S52" s="38"/>
      <c r="V52" s="27" t="s">
        <v>154</v>
      </c>
    </row>
    <row r="53" spans="1:22" ht="12.75">
      <c r="A53" s="4" t="s">
        <v>271</v>
      </c>
      <c r="B53" s="6">
        <v>5</v>
      </c>
      <c r="C53" s="23">
        <v>0</v>
      </c>
      <c r="D53" s="9">
        <v>2</v>
      </c>
      <c r="E53" s="23">
        <v>3</v>
      </c>
      <c r="F53" s="9">
        <v>4</v>
      </c>
      <c r="G53" s="23">
        <v>1</v>
      </c>
      <c r="H53" s="9">
        <v>1</v>
      </c>
      <c r="I53" s="23">
        <v>4</v>
      </c>
      <c r="J53" s="9">
        <v>1</v>
      </c>
      <c r="K53" s="23">
        <v>4</v>
      </c>
      <c r="L53" s="9">
        <v>1</v>
      </c>
      <c r="M53" s="23">
        <v>4</v>
      </c>
      <c r="N53" s="9">
        <v>3</v>
      </c>
      <c r="O53" s="23">
        <v>2</v>
      </c>
      <c r="P53" s="9">
        <v>3</v>
      </c>
      <c r="Q53" s="23">
        <v>2</v>
      </c>
      <c r="R53" s="14">
        <f t="shared" si="4"/>
        <v>40</v>
      </c>
      <c r="S53" s="38"/>
      <c r="T53" s="28">
        <f>$P2</f>
        <v>0.5424242424242425</v>
      </c>
      <c r="U53" t="s">
        <v>157</v>
      </c>
      <c r="V53" t="str">
        <f>$X$15</f>
        <v>yoblazer33</v>
      </c>
    </row>
    <row r="54" spans="1:22" ht="12.75">
      <c r="A54" s="4" t="s">
        <v>272</v>
      </c>
      <c r="B54" s="6">
        <v>4</v>
      </c>
      <c r="C54" s="23">
        <v>1</v>
      </c>
      <c r="D54" s="9">
        <v>2</v>
      </c>
      <c r="E54" s="23">
        <v>3</v>
      </c>
      <c r="F54" s="9">
        <v>2</v>
      </c>
      <c r="G54" s="23">
        <v>3</v>
      </c>
      <c r="H54" s="9">
        <v>1</v>
      </c>
      <c r="I54" s="23">
        <v>4</v>
      </c>
      <c r="J54" s="9">
        <v>3</v>
      </c>
      <c r="K54" s="23">
        <v>2</v>
      </c>
      <c r="L54" s="9">
        <v>2</v>
      </c>
      <c r="M54" s="23">
        <v>3</v>
      </c>
      <c r="N54" s="9">
        <v>1</v>
      </c>
      <c r="O54" s="23">
        <v>4</v>
      </c>
      <c r="P54" s="9">
        <v>3</v>
      </c>
      <c r="Q54" s="23">
        <v>2</v>
      </c>
      <c r="R54" s="14">
        <f t="shared" si="4"/>
        <v>40</v>
      </c>
      <c r="S54" s="38"/>
      <c r="T54" s="28">
        <f>$Q2</f>
        <v>0.4575757575757576</v>
      </c>
      <c r="U54" t="s">
        <v>157</v>
      </c>
      <c r="V54" t="str">
        <f>$X$16</f>
        <v>Wiggumfan267</v>
      </c>
    </row>
    <row r="55" spans="1:19" ht="12.75">
      <c r="A55" s="4" t="s">
        <v>140</v>
      </c>
      <c r="B55" s="6">
        <v>3</v>
      </c>
      <c r="C55" s="23">
        <v>2</v>
      </c>
      <c r="D55" s="9">
        <v>2</v>
      </c>
      <c r="E55" s="23">
        <v>3</v>
      </c>
      <c r="F55" s="9">
        <v>2</v>
      </c>
      <c r="G55" s="23">
        <v>3</v>
      </c>
      <c r="H55" s="9">
        <v>3</v>
      </c>
      <c r="I55" s="23">
        <v>2</v>
      </c>
      <c r="J55" s="9"/>
      <c r="K55" s="23"/>
      <c r="L55" s="9"/>
      <c r="M55" s="23"/>
      <c r="N55" s="9">
        <v>0</v>
      </c>
      <c r="O55" s="23">
        <v>5</v>
      </c>
      <c r="P55" s="9">
        <v>3</v>
      </c>
      <c r="Q55" s="23">
        <v>2</v>
      </c>
      <c r="R55" s="14">
        <f t="shared" si="4"/>
        <v>30</v>
      </c>
      <c r="S55" s="38"/>
    </row>
    <row r="56" spans="1:20" ht="12.75">
      <c r="A56" s="4" t="s">
        <v>273</v>
      </c>
      <c r="B56" s="6">
        <v>4</v>
      </c>
      <c r="C56" s="23">
        <v>1</v>
      </c>
      <c r="D56" s="9">
        <v>2</v>
      </c>
      <c r="E56" s="23">
        <v>3</v>
      </c>
      <c r="F56" s="9">
        <v>1</v>
      </c>
      <c r="G56" s="23">
        <v>4</v>
      </c>
      <c r="H56" s="9">
        <v>4</v>
      </c>
      <c r="I56" s="23">
        <v>1</v>
      </c>
      <c r="J56" s="9">
        <v>2</v>
      </c>
      <c r="K56" s="23">
        <v>3</v>
      </c>
      <c r="L56" s="9">
        <v>5</v>
      </c>
      <c r="M56" s="23">
        <v>0</v>
      </c>
      <c r="N56" s="9">
        <v>1</v>
      </c>
      <c r="O56" s="23">
        <v>4</v>
      </c>
      <c r="P56" s="9">
        <v>3</v>
      </c>
      <c r="Q56" s="23">
        <v>2</v>
      </c>
      <c r="R56" s="14">
        <f t="shared" si="4"/>
        <v>40</v>
      </c>
      <c r="S56" s="38"/>
      <c r="T56" s="12" t="s">
        <v>198</v>
      </c>
    </row>
    <row r="57" spans="1:22" ht="12.75">
      <c r="A57" s="4" t="s">
        <v>274</v>
      </c>
      <c r="B57" s="6">
        <v>5</v>
      </c>
      <c r="C57" s="23">
        <v>0</v>
      </c>
      <c r="D57" s="9">
        <v>2</v>
      </c>
      <c r="E57" s="23">
        <v>3</v>
      </c>
      <c r="F57" s="9">
        <v>2</v>
      </c>
      <c r="G57" s="23">
        <v>3</v>
      </c>
      <c r="H57" s="9">
        <v>2</v>
      </c>
      <c r="I57" s="23">
        <v>3</v>
      </c>
      <c r="J57" s="9">
        <v>0</v>
      </c>
      <c r="K57" s="23">
        <v>5</v>
      </c>
      <c r="L57" s="9">
        <v>2</v>
      </c>
      <c r="M57" s="23">
        <v>3</v>
      </c>
      <c r="N57" s="9">
        <v>1</v>
      </c>
      <c r="O57" s="23">
        <v>4</v>
      </c>
      <c r="P57" s="9">
        <v>4</v>
      </c>
      <c r="Q57" s="23">
        <v>1</v>
      </c>
      <c r="R57" s="14">
        <f t="shared" si="4"/>
        <v>40</v>
      </c>
      <c r="S57" s="38"/>
      <c r="T57" s="13">
        <f>$B$4</f>
        <v>0.7692307692307693</v>
      </c>
      <c r="U57" t="s">
        <v>157</v>
      </c>
      <c r="V57" t="str">
        <f>$X$1</f>
        <v>transience</v>
      </c>
    </row>
    <row r="58" spans="1:22" ht="12.75">
      <c r="A58" s="4" t="s">
        <v>275</v>
      </c>
      <c r="B58" s="6">
        <v>0</v>
      </c>
      <c r="C58" s="23">
        <v>5</v>
      </c>
      <c r="D58" s="9">
        <v>0</v>
      </c>
      <c r="E58" s="23">
        <v>5</v>
      </c>
      <c r="F58" s="9">
        <v>0</v>
      </c>
      <c r="G58" s="23">
        <v>5</v>
      </c>
      <c r="H58" s="9">
        <v>5</v>
      </c>
      <c r="I58" s="23">
        <v>0</v>
      </c>
      <c r="J58" s="9">
        <v>0</v>
      </c>
      <c r="K58" s="23">
        <v>5</v>
      </c>
      <c r="L58" s="9">
        <v>5</v>
      </c>
      <c r="M58" s="23">
        <v>0</v>
      </c>
      <c r="N58" s="9">
        <v>5</v>
      </c>
      <c r="O58" s="23">
        <v>0</v>
      </c>
      <c r="P58" s="9">
        <v>0</v>
      </c>
      <c r="Q58" s="23">
        <v>5</v>
      </c>
      <c r="R58" s="14">
        <f t="shared" si="4"/>
        <v>40</v>
      </c>
      <c r="S58" s="38"/>
      <c r="T58" s="13">
        <f>$F$4</f>
        <v>0.7076923076923077</v>
      </c>
      <c r="U58" t="s">
        <v>157</v>
      </c>
      <c r="V58" t="str">
        <f>$X$5</f>
        <v>ExThaNemesis</v>
      </c>
    </row>
    <row r="59" spans="1:22" ht="12.75">
      <c r="A59" s="4" t="s">
        <v>276</v>
      </c>
      <c r="B59" s="6">
        <v>4</v>
      </c>
      <c r="C59" s="23">
        <v>1</v>
      </c>
      <c r="D59" s="9">
        <v>5</v>
      </c>
      <c r="E59" s="23">
        <v>0</v>
      </c>
      <c r="F59" s="9">
        <v>3</v>
      </c>
      <c r="G59" s="23">
        <v>2</v>
      </c>
      <c r="H59" s="9">
        <v>2</v>
      </c>
      <c r="I59" s="23">
        <v>3</v>
      </c>
      <c r="J59" s="9">
        <v>3</v>
      </c>
      <c r="K59" s="23">
        <v>2</v>
      </c>
      <c r="L59" s="9">
        <v>5</v>
      </c>
      <c r="M59" s="23">
        <v>0</v>
      </c>
      <c r="N59" s="9">
        <v>1</v>
      </c>
      <c r="O59" s="23">
        <v>4</v>
      </c>
      <c r="P59" s="9">
        <v>0</v>
      </c>
      <c r="Q59" s="23">
        <v>5</v>
      </c>
      <c r="R59" s="14">
        <f t="shared" si="4"/>
        <v>40</v>
      </c>
      <c r="S59" s="38"/>
      <c r="T59" s="13">
        <f>$J$4</f>
        <v>0.6615384615384615</v>
      </c>
      <c r="U59" t="s">
        <v>157</v>
      </c>
      <c r="V59" t="str">
        <f>$X$9</f>
        <v>Ed Bellis</v>
      </c>
    </row>
    <row r="60" spans="1:22" ht="12.75">
      <c r="A60" s="4" t="s">
        <v>277</v>
      </c>
      <c r="B60" s="6">
        <v>5</v>
      </c>
      <c r="C60" s="23">
        <v>0</v>
      </c>
      <c r="D60" s="9">
        <v>0</v>
      </c>
      <c r="E60" s="23">
        <v>5</v>
      </c>
      <c r="F60" s="9">
        <v>5</v>
      </c>
      <c r="G60" s="23">
        <v>0</v>
      </c>
      <c r="H60" s="9">
        <v>0</v>
      </c>
      <c r="I60" s="23">
        <v>5</v>
      </c>
      <c r="J60" s="9">
        <v>5</v>
      </c>
      <c r="K60" s="23">
        <v>0</v>
      </c>
      <c r="L60" s="9">
        <v>5</v>
      </c>
      <c r="M60" s="23">
        <v>0</v>
      </c>
      <c r="N60" s="9">
        <v>5</v>
      </c>
      <c r="O60" s="23">
        <v>0</v>
      </c>
      <c r="P60" s="9">
        <v>0</v>
      </c>
      <c r="Q60" s="23">
        <v>5</v>
      </c>
      <c r="R60" s="14">
        <f t="shared" si="4"/>
        <v>40</v>
      </c>
      <c r="S60" s="38"/>
      <c r="T60" s="13">
        <f>$N$4</f>
        <v>0.6212121212121212</v>
      </c>
      <c r="U60" t="s">
        <v>157</v>
      </c>
      <c r="V60" t="str">
        <f>$X$13</f>
        <v>Heroic Palmer</v>
      </c>
    </row>
    <row r="61" spans="1:22" ht="12.75">
      <c r="A61" s="4" t="s">
        <v>278</v>
      </c>
      <c r="B61" s="6">
        <v>4</v>
      </c>
      <c r="C61" s="23">
        <v>1</v>
      </c>
      <c r="D61" s="9">
        <v>3</v>
      </c>
      <c r="E61" s="23">
        <v>2</v>
      </c>
      <c r="F61" s="9">
        <v>5</v>
      </c>
      <c r="G61" s="23">
        <v>0</v>
      </c>
      <c r="H61" s="9">
        <v>4</v>
      </c>
      <c r="I61" s="23">
        <v>1</v>
      </c>
      <c r="J61" s="9">
        <v>1</v>
      </c>
      <c r="K61" s="23">
        <v>4</v>
      </c>
      <c r="L61" s="9">
        <v>2</v>
      </c>
      <c r="M61" s="23">
        <v>3</v>
      </c>
      <c r="N61" s="9">
        <v>4</v>
      </c>
      <c r="O61" s="23">
        <v>1</v>
      </c>
      <c r="P61" s="9">
        <v>3</v>
      </c>
      <c r="Q61" s="23">
        <v>2</v>
      </c>
      <c r="R61" s="14">
        <f t="shared" si="4"/>
        <v>40</v>
      </c>
      <c r="S61" s="38"/>
      <c r="T61" s="13">
        <f>$P$4</f>
        <v>0.5757575757575758</v>
      </c>
      <c r="U61" t="s">
        <v>157</v>
      </c>
      <c r="V61" t="str">
        <f>$X$15</f>
        <v>yoblazer33</v>
      </c>
    </row>
    <row r="62" spans="1:22" ht="12.75">
      <c r="A62" s="4" t="s">
        <v>279</v>
      </c>
      <c r="B62" s="6">
        <v>5</v>
      </c>
      <c r="C62" s="23">
        <v>0</v>
      </c>
      <c r="D62" s="9">
        <v>0</v>
      </c>
      <c r="E62" s="23">
        <v>5</v>
      </c>
      <c r="F62" s="9">
        <v>0</v>
      </c>
      <c r="G62" s="23">
        <v>5</v>
      </c>
      <c r="H62" s="9">
        <v>0</v>
      </c>
      <c r="I62" s="23">
        <v>5</v>
      </c>
      <c r="J62" s="9">
        <v>0</v>
      </c>
      <c r="K62" s="23">
        <v>5</v>
      </c>
      <c r="L62" s="9">
        <v>0</v>
      </c>
      <c r="M62" s="23">
        <v>5</v>
      </c>
      <c r="N62" s="9">
        <v>5</v>
      </c>
      <c r="O62" s="23">
        <v>0</v>
      </c>
      <c r="P62" s="9">
        <v>5</v>
      </c>
      <c r="Q62" s="23">
        <v>0</v>
      </c>
      <c r="R62" s="14">
        <f t="shared" si="4"/>
        <v>40</v>
      </c>
      <c r="S62" s="38"/>
      <c r="T62" s="13">
        <f>$M$4</f>
        <v>0.5538461538461539</v>
      </c>
      <c r="U62" t="s">
        <v>157</v>
      </c>
      <c r="V62" t="str">
        <f>$X$12</f>
        <v>BIGPUN9999</v>
      </c>
    </row>
    <row r="63" spans="1:22" ht="12.75">
      <c r="A63" s="4" t="s">
        <v>280</v>
      </c>
      <c r="B63" s="6">
        <v>0</v>
      </c>
      <c r="C63" s="23">
        <v>5</v>
      </c>
      <c r="D63" s="9">
        <v>5</v>
      </c>
      <c r="E63" s="23">
        <v>0</v>
      </c>
      <c r="F63" s="9">
        <v>5</v>
      </c>
      <c r="G63" s="23">
        <v>0</v>
      </c>
      <c r="H63" s="9">
        <v>5</v>
      </c>
      <c r="I63" s="23">
        <v>0</v>
      </c>
      <c r="J63" s="9">
        <v>5</v>
      </c>
      <c r="K63" s="23">
        <v>0</v>
      </c>
      <c r="L63" s="9">
        <v>0</v>
      </c>
      <c r="M63" s="23">
        <v>5</v>
      </c>
      <c r="N63" s="9">
        <v>5</v>
      </c>
      <c r="O63" s="23">
        <v>0</v>
      </c>
      <c r="P63" s="9">
        <v>5</v>
      </c>
      <c r="Q63" s="23">
        <v>0</v>
      </c>
      <c r="R63" s="14">
        <f t="shared" si="4"/>
        <v>40</v>
      </c>
      <c r="S63" s="38"/>
      <c r="T63" s="13">
        <f>$E$4</f>
        <v>0.5384615384615384</v>
      </c>
      <c r="U63" t="s">
        <v>157</v>
      </c>
      <c r="V63" t="str">
        <f>$X$4</f>
        <v>Mega Mana</v>
      </c>
    </row>
    <row r="64" spans="1:22" ht="12.75">
      <c r="A64" s="4" t="s">
        <v>281</v>
      </c>
      <c r="B64" s="6">
        <v>4</v>
      </c>
      <c r="C64" s="23">
        <v>1</v>
      </c>
      <c r="D64" s="9">
        <v>1</v>
      </c>
      <c r="E64" s="23">
        <v>4</v>
      </c>
      <c r="F64" s="9"/>
      <c r="G64" s="23"/>
      <c r="H64" s="9"/>
      <c r="I64" s="23"/>
      <c r="J64" s="9">
        <v>3</v>
      </c>
      <c r="K64" s="23">
        <v>2</v>
      </c>
      <c r="L64" s="9">
        <v>4</v>
      </c>
      <c r="M64" s="23">
        <v>1</v>
      </c>
      <c r="N64" s="9">
        <v>4</v>
      </c>
      <c r="O64" s="23">
        <v>1</v>
      </c>
      <c r="P64" s="9">
        <v>5</v>
      </c>
      <c r="Q64" s="23">
        <v>0</v>
      </c>
      <c r="R64" s="14">
        <f t="shared" si="4"/>
        <v>30</v>
      </c>
      <c r="S64" s="38"/>
      <c r="T64" s="13">
        <f>$I$4</f>
        <v>0.5384615384615384</v>
      </c>
      <c r="U64" t="s">
        <v>157</v>
      </c>
      <c r="V64" t="str">
        <f>$X$8</f>
        <v>Janus5000</v>
      </c>
    </row>
    <row r="65" spans="1:22" ht="12.75">
      <c r="A65" s="4" t="s">
        <v>282</v>
      </c>
      <c r="B65" s="6">
        <v>3</v>
      </c>
      <c r="C65" s="23">
        <v>2</v>
      </c>
      <c r="D65" s="9">
        <v>3</v>
      </c>
      <c r="E65" s="23">
        <v>2</v>
      </c>
      <c r="F65" s="9">
        <v>3</v>
      </c>
      <c r="G65" s="23">
        <v>2</v>
      </c>
      <c r="H65" s="9">
        <v>2</v>
      </c>
      <c r="I65" s="23">
        <v>3</v>
      </c>
      <c r="J65" s="9">
        <v>2</v>
      </c>
      <c r="K65" s="23">
        <v>3</v>
      </c>
      <c r="L65" s="9">
        <v>1</v>
      </c>
      <c r="M65" s="23">
        <v>4</v>
      </c>
      <c r="N65" s="9">
        <v>5</v>
      </c>
      <c r="O65" s="23">
        <v>0</v>
      </c>
      <c r="P65" s="9">
        <v>2</v>
      </c>
      <c r="Q65" s="23">
        <v>3</v>
      </c>
      <c r="R65" s="14">
        <f t="shared" si="4"/>
        <v>40</v>
      </c>
      <c r="S65" s="38"/>
      <c r="T65" s="13">
        <f>$D$4</f>
        <v>0.46153846153846156</v>
      </c>
      <c r="U65" t="s">
        <v>157</v>
      </c>
      <c r="V65" t="str">
        <f>$X$3</f>
        <v>Tom Bombadil</v>
      </c>
    </row>
    <row r="66" spans="1:22" ht="12.75">
      <c r="A66" s="4" t="s">
        <v>283</v>
      </c>
      <c r="B66" s="6">
        <v>3</v>
      </c>
      <c r="C66" s="23">
        <v>2</v>
      </c>
      <c r="D66" s="9">
        <v>4</v>
      </c>
      <c r="E66" s="23">
        <v>1</v>
      </c>
      <c r="F66" s="9">
        <v>1</v>
      </c>
      <c r="G66" s="23">
        <v>4</v>
      </c>
      <c r="H66" s="9">
        <v>4</v>
      </c>
      <c r="I66" s="23">
        <v>1</v>
      </c>
      <c r="J66" s="9">
        <v>5</v>
      </c>
      <c r="K66" s="23">
        <v>0</v>
      </c>
      <c r="L66" s="9">
        <v>1</v>
      </c>
      <c r="M66" s="23">
        <v>4</v>
      </c>
      <c r="N66" s="9">
        <v>0</v>
      </c>
      <c r="O66" s="23">
        <v>5</v>
      </c>
      <c r="P66" s="9">
        <v>3</v>
      </c>
      <c r="Q66" s="23">
        <v>2</v>
      </c>
      <c r="R66" s="14">
        <f t="shared" si="4"/>
        <v>40</v>
      </c>
      <c r="S66" s="38"/>
      <c r="T66" s="13">
        <f>$H$4</f>
        <v>0.46153846153846156</v>
      </c>
      <c r="U66" t="s">
        <v>157</v>
      </c>
      <c r="V66" t="str">
        <f>$X$7</f>
        <v>ff6man</v>
      </c>
    </row>
    <row r="67" spans="1:22" ht="12.75">
      <c r="A67" s="4" t="s">
        <v>284</v>
      </c>
      <c r="B67" s="6">
        <v>5</v>
      </c>
      <c r="C67" s="23">
        <v>0</v>
      </c>
      <c r="D67" s="9">
        <v>3</v>
      </c>
      <c r="E67" s="23">
        <v>2</v>
      </c>
      <c r="F67" s="9">
        <v>3</v>
      </c>
      <c r="G67" s="23">
        <v>2</v>
      </c>
      <c r="H67" s="9">
        <v>2</v>
      </c>
      <c r="I67" s="23">
        <v>3</v>
      </c>
      <c r="J67" s="9">
        <v>2</v>
      </c>
      <c r="K67" s="23">
        <v>3</v>
      </c>
      <c r="L67" s="9">
        <v>2</v>
      </c>
      <c r="M67" s="23">
        <v>3</v>
      </c>
      <c r="N67" s="9">
        <v>5</v>
      </c>
      <c r="O67" s="23">
        <v>0</v>
      </c>
      <c r="P67" s="9">
        <v>0</v>
      </c>
      <c r="Q67" s="23">
        <v>5</v>
      </c>
      <c r="R67" s="14">
        <f t="shared" si="4"/>
        <v>40</v>
      </c>
      <c r="S67" s="38"/>
      <c r="T67" s="13">
        <f>$L$4</f>
        <v>0.4461538461538462</v>
      </c>
      <c r="U67" t="s">
        <v>157</v>
      </c>
      <c r="V67" t="str">
        <f>$X$11</f>
        <v>Crimson Ocean</v>
      </c>
    </row>
    <row r="68" spans="1:22" ht="12.75">
      <c r="A68" s="4" t="s">
        <v>285</v>
      </c>
      <c r="B68" s="6">
        <v>4</v>
      </c>
      <c r="C68" s="23">
        <v>1</v>
      </c>
      <c r="D68" s="9">
        <v>2</v>
      </c>
      <c r="E68" s="23">
        <v>3</v>
      </c>
      <c r="F68" s="9">
        <v>3</v>
      </c>
      <c r="G68" s="23">
        <v>2</v>
      </c>
      <c r="H68" s="9">
        <v>5</v>
      </c>
      <c r="I68" s="23">
        <v>0</v>
      </c>
      <c r="J68" s="9">
        <v>5</v>
      </c>
      <c r="K68" s="23">
        <v>0</v>
      </c>
      <c r="L68" s="9">
        <v>4</v>
      </c>
      <c r="M68" s="23">
        <v>1</v>
      </c>
      <c r="N68" s="9">
        <v>2</v>
      </c>
      <c r="O68" s="23">
        <v>3</v>
      </c>
      <c r="P68" s="9">
        <v>4</v>
      </c>
      <c r="Q68" s="23">
        <v>1</v>
      </c>
      <c r="R68" s="14">
        <f t="shared" si="4"/>
        <v>40</v>
      </c>
      <c r="S68" s="38"/>
      <c r="T68" s="13">
        <f>$Q$4</f>
        <v>0.42424242424242425</v>
      </c>
      <c r="U68" t="s">
        <v>157</v>
      </c>
      <c r="V68" t="str">
        <f>$X$16</f>
        <v>Wiggumfan267</v>
      </c>
    </row>
    <row r="69" spans="1:22" ht="12.75">
      <c r="A69" s="4" t="s">
        <v>286</v>
      </c>
      <c r="B69" s="6">
        <v>2</v>
      </c>
      <c r="C69" s="23">
        <v>3</v>
      </c>
      <c r="D69" s="9">
        <v>2</v>
      </c>
      <c r="E69" s="23">
        <v>3</v>
      </c>
      <c r="F69" s="9">
        <v>4</v>
      </c>
      <c r="G69" s="23">
        <v>1</v>
      </c>
      <c r="H69" s="9">
        <v>3</v>
      </c>
      <c r="I69" s="23">
        <v>2</v>
      </c>
      <c r="J69" s="9">
        <v>4</v>
      </c>
      <c r="K69" s="23">
        <v>1</v>
      </c>
      <c r="L69" s="9">
        <v>3</v>
      </c>
      <c r="M69" s="23">
        <v>2</v>
      </c>
      <c r="N69" s="9">
        <v>4</v>
      </c>
      <c r="O69" s="23">
        <v>1</v>
      </c>
      <c r="P69" s="9">
        <v>2</v>
      </c>
      <c r="Q69" s="23">
        <v>3</v>
      </c>
      <c r="R69" s="14">
        <f t="shared" si="4"/>
        <v>40</v>
      </c>
      <c r="S69" s="38"/>
      <c r="T69" s="13">
        <f>$O$4</f>
        <v>0.3787878787878788</v>
      </c>
      <c r="U69" t="s">
        <v>157</v>
      </c>
      <c r="V69" t="str">
        <f>$X$14</f>
        <v>Karma Hunter</v>
      </c>
    </row>
    <row r="70" spans="1:22" ht="12.75">
      <c r="A70" s="4" t="s">
        <v>287</v>
      </c>
      <c r="B70" s="6">
        <v>4</v>
      </c>
      <c r="C70" s="23">
        <v>1</v>
      </c>
      <c r="D70" s="9">
        <v>2</v>
      </c>
      <c r="E70" s="23">
        <v>3</v>
      </c>
      <c r="F70" s="9">
        <v>4</v>
      </c>
      <c r="G70" s="23">
        <v>1</v>
      </c>
      <c r="H70" s="9">
        <v>4</v>
      </c>
      <c r="I70" s="23">
        <v>1</v>
      </c>
      <c r="J70" s="9">
        <v>3</v>
      </c>
      <c r="K70" s="23">
        <v>2</v>
      </c>
      <c r="L70" s="9">
        <v>4</v>
      </c>
      <c r="M70" s="23">
        <v>1</v>
      </c>
      <c r="N70" s="9">
        <v>5</v>
      </c>
      <c r="O70" s="23">
        <v>0</v>
      </c>
      <c r="P70" s="9">
        <v>3</v>
      </c>
      <c r="Q70" s="23">
        <v>2</v>
      </c>
      <c r="R70" s="14">
        <f aca="true" t="shared" si="5" ref="R70:R101">SUM(B70:Q70)</f>
        <v>40</v>
      </c>
      <c r="S70" s="38"/>
      <c r="T70" s="13">
        <f>$K$4</f>
        <v>0.3384615384615385</v>
      </c>
      <c r="U70" t="s">
        <v>157</v>
      </c>
      <c r="V70" t="str">
        <f>$X$10</f>
        <v>Ngamer64</v>
      </c>
    </row>
    <row r="71" spans="1:22" ht="12.75">
      <c r="A71" s="4" t="s">
        <v>288</v>
      </c>
      <c r="B71" s="6">
        <v>2</v>
      </c>
      <c r="C71" s="23">
        <v>3</v>
      </c>
      <c r="D71" s="9">
        <v>3</v>
      </c>
      <c r="E71" s="23">
        <v>2</v>
      </c>
      <c r="F71" s="9">
        <v>3</v>
      </c>
      <c r="G71" s="23">
        <v>2</v>
      </c>
      <c r="H71" s="9">
        <v>2</v>
      </c>
      <c r="I71" s="23">
        <v>3</v>
      </c>
      <c r="J71" s="9">
        <v>2</v>
      </c>
      <c r="K71" s="23">
        <v>3</v>
      </c>
      <c r="L71" s="9">
        <v>1</v>
      </c>
      <c r="M71" s="23">
        <v>4</v>
      </c>
      <c r="N71" s="9">
        <v>5</v>
      </c>
      <c r="O71" s="23">
        <v>0</v>
      </c>
      <c r="P71" s="9">
        <v>3</v>
      </c>
      <c r="Q71" s="23">
        <v>2</v>
      </c>
      <c r="R71" s="14">
        <f t="shared" si="5"/>
        <v>40</v>
      </c>
      <c r="S71" s="38"/>
      <c r="T71" s="13">
        <f>$G$4</f>
        <v>0.2923076923076923</v>
      </c>
      <c r="U71" t="s">
        <v>157</v>
      </c>
      <c r="V71" t="str">
        <f>$X$6</f>
        <v>Agasonex</v>
      </c>
    </row>
    <row r="72" spans="1:22" ht="12.75">
      <c r="A72" s="4" t="s">
        <v>8</v>
      </c>
      <c r="B72" s="6"/>
      <c r="C72" s="23"/>
      <c r="D72" s="9"/>
      <c r="E72" s="23"/>
      <c r="F72" s="9"/>
      <c r="G72" s="23"/>
      <c r="H72" s="9"/>
      <c r="I72" s="23"/>
      <c r="J72" s="9"/>
      <c r="K72" s="23"/>
      <c r="L72" s="9"/>
      <c r="M72" s="23"/>
      <c r="N72" s="9"/>
      <c r="O72" s="23"/>
      <c r="P72" s="9"/>
      <c r="Q72" s="23"/>
      <c r="R72" s="14">
        <f t="shared" si="5"/>
        <v>0</v>
      </c>
      <c r="S72" s="38"/>
      <c r="T72" s="13">
        <f>$C$4</f>
        <v>0.23076923076923078</v>
      </c>
      <c r="U72" t="s">
        <v>157</v>
      </c>
      <c r="V72" t="str">
        <f>$X$2</f>
        <v>Aeon Azuran</v>
      </c>
    </row>
    <row r="73" spans="1:21" ht="12.75">
      <c r="A73" s="4" t="s">
        <v>9</v>
      </c>
      <c r="B73" s="6"/>
      <c r="C73" s="23"/>
      <c r="D73" s="9"/>
      <c r="E73" s="23"/>
      <c r="F73" s="9"/>
      <c r="G73" s="23"/>
      <c r="H73" s="9"/>
      <c r="I73" s="23"/>
      <c r="J73" s="9"/>
      <c r="K73" s="23"/>
      <c r="L73" s="9"/>
      <c r="M73" s="23"/>
      <c r="N73" s="9"/>
      <c r="O73" s="23"/>
      <c r="P73" s="9"/>
      <c r="Q73" s="23"/>
      <c r="R73" s="14">
        <f t="shared" si="5"/>
        <v>0</v>
      </c>
      <c r="S73" s="38"/>
      <c r="U73" s="13"/>
    </row>
    <row r="74" spans="1:20" ht="12.75">
      <c r="A74" s="4" t="s">
        <v>10</v>
      </c>
      <c r="B74" s="6"/>
      <c r="C74" s="23"/>
      <c r="D74" s="9"/>
      <c r="E74" s="23"/>
      <c r="F74" s="9"/>
      <c r="G74" s="23"/>
      <c r="H74" s="9"/>
      <c r="I74" s="23"/>
      <c r="J74" s="9"/>
      <c r="K74" s="23"/>
      <c r="L74" s="9"/>
      <c r="M74" s="23"/>
      <c r="N74" s="9"/>
      <c r="O74" s="23"/>
      <c r="P74" s="9"/>
      <c r="Q74" s="23"/>
      <c r="R74" s="14">
        <f t="shared" si="5"/>
        <v>0</v>
      </c>
      <c r="S74" s="38"/>
      <c r="T74" s="12" t="s">
        <v>149</v>
      </c>
    </row>
    <row r="75" spans="1:22" ht="12.75">
      <c r="A75" s="4" t="s">
        <v>11</v>
      </c>
      <c r="B75" s="6"/>
      <c r="C75" s="23"/>
      <c r="D75" s="9"/>
      <c r="E75" s="23"/>
      <c r="F75" s="9"/>
      <c r="G75" s="23"/>
      <c r="H75" s="9"/>
      <c r="I75" s="23"/>
      <c r="J75" s="9"/>
      <c r="K75" s="23"/>
      <c r="L75" s="9"/>
      <c r="M75" s="23"/>
      <c r="N75" s="9"/>
      <c r="O75" s="23"/>
      <c r="P75" s="9"/>
      <c r="Q75" s="23"/>
      <c r="R75" s="14">
        <f t="shared" si="5"/>
        <v>0</v>
      </c>
      <c r="S75" s="38"/>
      <c r="T75" s="15">
        <f>COUNTIF(N$6:N$506,"5")</f>
        <v>20</v>
      </c>
      <c r="U75" t="s">
        <v>157</v>
      </c>
      <c r="V75" t="str">
        <f>$X$13</f>
        <v>Heroic Palmer</v>
      </c>
    </row>
    <row r="76" spans="1:22" ht="12.75">
      <c r="A76" s="4" t="s">
        <v>12</v>
      </c>
      <c r="B76" s="6"/>
      <c r="C76" s="23"/>
      <c r="D76" s="9"/>
      <c r="E76" s="23"/>
      <c r="F76" s="9"/>
      <c r="G76" s="23"/>
      <c r="H76" s="9"/>
      <c r="I76" s="23"/>
      <c r="J76" s="9"/>
      <c r="K76" s="23"/>
      <c r="L76" s="9"/>
      <c r="M76" s="23"/>
      <c r="N76" s="9"/>
      <c r="O76" s="23"/>
      <c r="P76" s="9"/>
      <c r="Q76" s="23"/>
      <c r="R76" s="14">
        <f t="shared" si="5"/>
        <v>0</v>
      </c>
      <c r="S76" s="38"/>
      <c r="T76" s="15">
        <f>COUNTIF(B$6:B$506,"5")</f>
        <v>19</v>
      </c>
      <c r="U76" t="s">
        <v>157</v>
      </c>
      <c r="V76" t="str">
        <f>$X$1</f>
        <v>transience</v>
      </c>
    </row>
    <row r="77" spans="1:22" ht="12.75">
      <c r="A77" s="4" t="s">
        <v>13</v>
      </c>
      <c r="B77" s="6"/>
      <c r="C77" s="23"/>
      <c r="D77" s="9"/>
      <c r="E77" s="23"/>
      <c r="F77" s="9"/>
      <c r="G77" s="23"/>
      <c r="H77" s="9"/>
      <c r="I77" s="23"/>
      <c r="J77" s="9"/>
      <c r="K77" s="23"/>
      <c r="L77" s="9"/>
      <c r="M77" s="23"/>
      <c r="N77" s="9"/>
      <c r="O77" s="23"/>
      <c r="P77" s="9"/>
      <c r="Q77" s="23"/>
      <c r="R77" s="14">
        <f t="shared" si="5"/>
        <v>0</v>
      </c>
      <c r="S77" s="38"/>
      <c r="T77" s="15">
        <f>COUNTIF(F$6:F$506,"5")</f>
        <v>17</v>
      </c>
      <c r="U77" t="s">
        <v>157</v>
      </c>
      <c r="V77" t="str">
        <f>$X$5</f>
        <v>ExThaNemesis</v>
      </c>
    </row>
    <row r="78" spans="1:22" ht="12.75">
      <c r="A78" s="4" t="s">
        <v>14</v>
      </c>
      <c r="B78" s="6"/>
      <c r="C78" s="23"/>
      <c r="D78" s="9"/>
      <c r="E78" s="23"/>
      <c r="F78" s="9"/>
      <c r="G78" s="23"/>
      <c r="H78" s="9"/>
      <c r="I78" s="23"/>
      <c r="J78" s="9"/>
      <c r="K78" s="23"/>
      <c r="L78" s="9"/>
      <c r="M78" s="23"/>
      <c r="N78" s="9"/>
      <c r="O78" s="23"/>
      <c r="P78" s="9"/>
      <c r="Q78" s="23"/>
      <c r="R78" s="14">
        <f t="shared" si="5"/>
        <v>0</v>
      </c>
      <c r="S78" s="38"/>
      <c r="T78" s="15">
        <f>COUNTIF(I$6:I$506,"5")</f>
        <v>16</v>
      </c>
      <c r="U78" t="s">
        <v>157</v>
      </c>
      <c r="V78" t="str">
        <f>$X$8</f>
        <v>Janus5000</v>
      </c>
    </row>
    <row r="79" spans="1:22" ht="12.75">
      <c r="A79" s="4" t="s">
        <v>15</v>
      </c>
      <c r="B79" s="6"/>
      <c r="C79" s="23"/>
      <c r="D79" s="9"/>
      <c r="E79" s="23"/>
      <c r="F79" s="9"/>
      <c r="G79" s="23"/>
      <c r="H79" s="9"/>
      <c r="I79" s="23"/>
      <c r="J79" s="9"/>
      <c r="K79" s="23"/>
      <c r="L79" s="9"/>
      <c r="M79" s="23"/>
      <c r="N79" s="9"/>
      <c r="O79" s="23"/>
      <c r="P79" s="9"/>
      <c r="Q79" s="23"/>
      <c r="R79" s="14">
        <f t="shared" si="5"/>
        <v>0</v>
      </c>
      <c r="S79" s="38"/>
      <c r="T79" s="15">
        <f>COUNTIF(L$6:L$506,"5")</f>
        <v>15</v>
      </c>
      <c r="U79" t="s">
        <v>157</v>
      </c>
      <c r="V79" t="str">
        <f>$X$11</f>
        <v>Crimson Ocean</v>
      </c>
    </row>
    <row r="80" spans="1:22" ht="12.75">
      <c r="A80" s="4" t="s">
        <v>16</v>
      </c>
      <c r="B80" s="6"/>
      <c r="C80" s="23"/>
      <c r="D80" s="9"/>
      <c r="E80" s="23"/>
      <c r="F80" s="9"/>
      <c r="G80" s="23"/>
      <c r="H80" s="9"/>
      <c r="I80" s="23"/>
      <c r="J80" s="9"/>
      <c r="K80" s="23"/>
      <c r="L80" s="9"/>
      <c r="M80" s="23"/>
      <c r="N80" s="9"/>
      <c r="O80" s="23"/>
      <c r="P80" s="9"/>
      <c r="Q80" s="23"/>
      <c r="R80" s="14">
        <f t="shared" si="5"/>
        <v>0</v>
      </c>
      <c r="S80" s="38"/>
      <c r="T80" s="15">
        <f>COUNTIF(J$6:J$506,"5")</f>
        <v>14</v>
      </c>
      <c r="U80" t="s">
        <v>157</v>
      </c>
      <c r="V80" t="str">
        <f>$X$9</f>
        <v>Ed Bellis</v>
      </c>
    </row>
    <row r="81" spans="1:22" ht="12.75">
      <c r="A81" s="4" t="s">
        <v>17</v>
      </c>
      <c r="B81" s="6"/>
      <c r="C81" s="23"/>
      <c r="D81" s="9"/>
      <c r="E81" s="23"/>
      <c r="F81" s="9"/>
      <c r="G81" s="23"/>
      <c r="H81" s="9"/>
      <c r="I81" s="23"/>
      <c r="J81" s="9"/>
      <c r="K81" s="23"/>
      <c r="L81" s="9"/>
      <c r="M81" s="23"/>
      <c r="N81" s="9"/>
      <c r="O81" s="23"/>
      <c r="P81" s="9"/>
      <c r="Q81" s="23"/>
      <c r="R81" s="14">
        <f t="shared" si="5"/>
        <v>0</v>
      </c>
      <c r="S81" s="38"/>
      <c r="T81" s="15">
        <f>COUNTIF(O$6:O$506,"5")</f>
        <v>11</v>
      </c>
      <c r="U81" t="s">
        <v>157</v>
      </c>
      <c r="V81" t="str">
        <f>$X$14</f>
        <v>Karma Hunter</v>
      </c>
    </row>
    <row r="82" spans="1:22" ht="12.75">
      <c r="A82" s="4" t="s">
        <v>18</v>
      </c>
      <c r="B82" s="6"/>
      <c r="C82" s="23"/>
      <c r="D82" s="9"/>
      <c r="E82" s="23"/>
      <c r="F82" s="9"/>
      <c r="G82" s="23"/>
      <c r="H82" s="9"/>
      <c r="I82" s="23"/>
      <c r="J82" s="9"/>
      <c r="K82" s="23"/>
      <c r="L82" s="9"/>
      <c r="M82" s="23"/>
      <c r="N82" s="9"/>
      <c r="O82" s="23"/>
      <c r="P82" s="9"/>
      <c r="Q82" s="23"/>
      <c r="R82" s="14">
        <f t="shared" si="5"/>
        <v>0</v>
      </c>
      <c r="S82" s="38"/>
      <c r="T82" s="15">
        <f>COUNTIF(P$6:P$506,"5")</f>
        <v>11</v>
      </c>
      <c r="U82" t="s">
        <v>157</v>
      </c>
      <c r="V82" t="str">
        <f>$X$15</f>
        <v>yoblazer33</v>
      </c>
    </row>
    <row r="83" spans="1:22" ht="12.75">
      <c r="A83" s="4" t="s">
        <v>19</v>
      </c>
      <c r="B83" s="6"/>
      <c r="C83" s="23"/>
      <c r="D83" s="9"/>
      <c r="E83" s="23"/>
      <c r="F83" s="9"/>
      <c r="G83" s="23"/>
      <c r="H83" s="9"/>
      <c r="I83" s="23"/>
      <c r="J83" s="9"/>
      <c r="K83" s="23"/>
      <c r="L83" s="9"/>
      <c r="M83" s="23"/>
      <c r="N83" s="9"/>
      <c r="O83" s="23"/>
      <c r="P83" s="9"/>
      <c r="Q83" s="23"/>
      <c r="R83" s="14">
        <f t="shared" si="5"/>
        <v>0</v>
      </c>
      <c r="S83" s="38"/>
      <c r="T83" s="15">
        <f>COUNTIF(H$6:H$506,"5")</f>
        <v>9</v>
      </c>
      <c r="U83" t="s">
        <v>157</v>
      </c>
      <c r="V83" t="str">
        <f>$X$7</f>
        <v>ff6man</v>
      </c>
    </row>
    <row r="84" spans="1:22" ht="12.75">
      <c r="A84" s="4" t="s">
        <v>20</v>
      </c>
      <c r="B84" s="6"/>
      <c r="C84" s="23"/>
      <c r="D84" s="9"/>
      <c r="E84" s="23"/>
      <c r="F84" s="9"/>
      <c r="G84" s="23"/>
      <c r="H84" s="9"/>
      <c r="I84" s="23"/>
      <c r="J84" s="9"/>
      <c r="K84" s="23"/>
      <c r="L84" s="9"/>
      <c r="M84" s="23"/>
      <c r="N84" s="9"/>
      <c r="O84" s="23"/>
      <c r="P84" s="9"/>
      <c r="Q84" s="23"/>
      <c r="R84" s="14">
        <f t="shared" si="5"/>
        <v>0</v>
      </c>
      <c r="S84" s="38"/>
      <c r="T84" s="15">
        <f>COUNTIF(Q$6:Q$506,"5")</f>
        <v>9</v>
      </c>
      <c r="U84" t="s">
        <v>157</v>
      </c>
      <c r="V84" t="str">
        <f>$X$16</f>
        <v>Wiggumfan267</v>
      </c>
    </row>
    <row r="85" spans="1:22" ht="12.75">
      <c r="A85" s="4" t="s">
        <v>21</v>
      </c>
      <c r="B85" s="6"/>
      <c r="C85" s="23"/>
      <c r="D85" s="9"/>
      <c r="E85" s="23"/>
      <c r="F85" s="9"/>
      <c r="G85" s="23"/>
      <c r="H85" s="9"/>
      <c r="I85" s="23"/>
      <c r="J85" s="9"/>
      <c r="K85" s="23"/>
      <c r="L85" s="9"/>
      <c r="M85" s="23"/>
      <c r="N85" s="9"/>
      <c r="O85" s="23"/>
      <c r="P85" s="9"/>
      <c r="Q85" s="23"/>
      <c r="R85" s="14">
        <f t="shared" si="5"/>
        <v>0</v>
      </c>
      <c r="S85" s="38"/>
      <c r="T85" s="15">
        <f>COUNTIF(D$6:D$506,"5")</f>
        <v>7</v>
      </c>
      <c r="U85" t="s">
        <v>157</v>
      </c>
      <c r="V85" t="str">
        <f>$X$3</f>
        <v>Tom Bombadil</v>
      </c>
    </row>
    <row r="86" spans="1:22" ht="12.75">
      <c r="A86" s="4" t="s">
        <v>22</v>
      </c>
      <c r="B86" s="6"/>
      <c r="C86" s="23"/>
      <c r="D86" s="9"/>
      <c r="E86" s="23"/>
      <c r="F86" s="9"/>
      <c r="G86" s="23"/>
      <c r="H86" s="9"/>
      <c r="I86" s="23"/>
      <c r="J86" s="9"/>
      <c r="K86" s="23"/>
      <c r="L86" s="9"/>
      <c r="M86" s="23"/>
      <c r="N86" s="9"/>
      <c r="O86" s="23"/>
      <c r="P86" s="9"/>
      <c r="Q86" s="23"/>
      <c r="R86" s="14">
        <f t="shared" si="5"/>
        <v>0</v>
      </c>
      <c r="S86" s="38"/>
      <c r="T86" s="15">
        <f>COUNTIF(E$6:E$506,"5")</f>
        <v>7</v>
      </c>
      <c r="U86" t="s">
        <v>157</v>
      </c>
      <c r="V86" t="str">
        <f>$X$4</f>
        <v>Mega Mana</v>
      </c>
    </row>
    <row r="87" spans="1:22" ht="12.75">
      <c r="A87" s="4" t="s">
        <v>23</v>
      </c>
      <c r="B87" s="6"/>
      <c r="C87" s="23"/>
      <c r="D87" s="9"/>
      <c r="E87" s="23"/>
      <c r="F87" s="9"/>
      <c r="G87" s="23"/>
      <c r="H87" s="9"/>
      <c r="I87" s="23"/>
      <c r="J87" s="9"/>
      <c r="K87" s="23"/>
      <c r="L87" s="9"/>
      <c r="M87" s="23"/>
      <c r="N87" s="9"/>
      <c r="O87" s="23"/>
      <c r="P87" s="9"/>
      <c r="Q87" s="23"/>
      <c r="R87" s="14">
        <f t="shared" si="5"/>
        <v>0</v>
      </c>
      <c r="S87" s="38"/>
      <c r="T87" s="15">
        <f>COUNTIF(K$6:K$506,"5")</f>
        <v>7</v>
      </c>
      <c r="U87" t="s">
        <v>157</v>
      </c>
      <c r="V87" t="str">
        <f>$X$10</f>
        <v>Ngamer64</v>
      </c>
    </row>
    <row r="88" spans="1:22" ht="12.75">
      <c r="A88" s="4" t="s">
        <v>24</v>
      </c>
      <c r="B88" s="6"/>
      <c r="C88" s="23"/>
      <c r="D88" s="9"/>
      <c r="E88" s="23"/>
      <c r="F88" s="9"/>
      <c r="G88" s="23"/>
      <c r="H88" s="9"/>
      <c r="I88" s="23"/>
      <c r="J88" s="9"/>
      <c r="K88" s="23"/>
      <c r="L88" s="9"/>
      <c r="M88" s="23"/>
      <c r="N88" s="9"/>
      <c r="O88" s="23"/>
      <c r="P88" s="9"/>
      <c r="Q88" s="23"/>
      <c r="R88" s="14">
        <f t="shared" si="5"/>
        <v>0</v>
      </c>
      <c r="S88" s="38"/>
      <c r="T88" s="15">
        <f>COUNTIF(G$6:G$506,"5")</f>
        <v>6</v>
      </c>
      <c r="U88" t="s">
        <v>157</v>
      </c>
      <c r="V88" t="str">
        <f>$X$6</f>
        <v>Agasonex</v>
      </c>
    </row>
    <row r="89" spans="1:22" ht="12.75">
      <c r="A89" s="4" t="s">
        <v>25</v>
      </c>
      <c r="B89" s="6"/>
      <c r="C89" s="23"/>
      <c r="D89" s="9"/>
      <c r="E89" s="23"/>
      <c r="F89" s="9"/>
      <c r="G89" s="23"/>
      <c r="H89" s="9"/>
      <c r="I89" s="23"/>
      <c r="J89" s="9"/>
      <c r="K89" s="23"/>
      <c r="L89" s="9"/>
      <c r="M89" s="23"/>
      <c r="N89" s="9"/>
      <c r="O89" s="23"/>
      <c r="P89" s="9"/>
      <c r="Q89" s="23"/>
      <c r="R89" s="14">
        <f t="shared" si="5"/>
        <v>0</v>
      </c>
      <c r="S89" s="38"/>
      <c r="T89" s="15">
        <f>COUNTIF(M$6:M$506,"5")</f>
        <v>6</v>
      </c>
      <c r="U89" t="s">
        <v>157</v>
      </c>
      <c r="V89" t="str">
        <f>$X$12</f>
        <v>BIGPUN9999</v>
      </c>
    </row>
    <row r="90" spans="1:22" ht="12.75">
      <c r="A90" s="4" t="s">
        <v>26</v>
      </c>
      <c r="B90" s="6"/>
      <c r="C90" s="23"/>
      <c r="D90" s="9"/>
      <c r="E90" s="23"/>
      <c r="F90" s="9"/>
      <c r="G90" s="23"/>
      <c r="H90" s="9"/>
      <c r="I90" s="23"/>
      <c r="J90" s="9"/>
      <c r="K90" s="23"/>
      <c r="L90" s="9"/>
      <c r="M90" s="23"/>
      <c r="N90" s="9"/>
      <c r="O90" s="23"/>
      <c r="P90" s="9"/>
      <c r="Q90" s="23"/>
      <c r="R90" s="14">
        <f t="shared" si="5"/>
        <v>0</v>
      </c>
      <c r="S90" s="38"/>
      <c r="T90" s="15">
        <f>COUNTIF(C$6:C$506,"5")</f>
        <v>5</v>
      </c>
      <c r="U90" t="s">
        <v>157</v>
      </c>
      <c r="V90" t="str">
        <f>$X$2</f>
        <v>Aeon Azuran</v>
      </c>
    </row>
    <row r="91" spans="1:19" ht="12.75">
      <c r="A91" s="4" t="s">
        <v>27</v>
      </c>
      <c r="B91" s="6"/>
      <c r="C91" s="23"/>
      <c r="D91" s="9"/>
      <c r="E91" s="23"/>
      <c r="F91" s="9"/>
      <c r="G91" s="23"/>
      <c r="H91" s="9"/>
      <c r="I91" s="23"/>
      <c r="J91" s="9"/>
      <c r="K91" s="23"/>
      <c r="L91" s="9"/>
      <c r="M91" s="23"/>
      <c r="N91" s="9"/>
      <c r="O91" s="23"/>
      <c r="P91" s="9"/>
      <c r="Q91" s="23"/>
      <c r="R91" s="14">
        <f t="shared" si="5"/>
        <v>0</v>
      </c>
      <c r="S91" s="38"/>
    </row>
    <row r="92" spans="1:20" ht="12.75">
      <c r="A92" s="4" t="s">
        <v>28</v>
      </c>
      <c r="B92" s="6"/>
      <c r="C92" s="23"/>
      <c r="D92" s="9"/>
      <c r="E92" s="23"/>
      <c r="F92" s="9"/>
      <c r="G92" s="23"/>
      <c r="H92" s="9"/>
      <c r="I92" s="23"/>
      <c r="J92" s="9"/>
      <c r="K92" s="23"/>
      <c r="L92" s="9"/>
      <c r="M92" s="23"/>
      <c r="N92" s="9"/>
      <c r="O92" s="23"/>
      <c r="P92" s="9"/>
      <c r="Q92" s="23"/>
      <c r="R92" s="14">
        <f t="shared" si="5"/>
        <v>0</v>
      </c>
      <c r="S92" s="38"/>
      <c r="T92" s="12" t="s">
        <v>150</v>
      </c>
    </row>
    <row r="93" spans="1:22" ht="12.75">
      <c r="A93" s="4" t="s">
        <v>29</v>
      </c>
      <c r="B93" s="6"/>
      <c r="C93" s="23"/>
      <c r="D93" s="9"/>
      <c r="E93" s="23"/>
      <c r="F93" s="9"/>
      <c r="G93" s="23"/>
      <c r="H93" s="9"/>
      <c r="I93" s="23"/>
      <c r="J93" s="9"/>
      <c r="K93" s="23"/>
      <c r="L93" s="9"/>
      <c r="M93" s="23"/>
      <c r="N93" s="9"/>
      <c r="O93" s="23"/>
      <c r="P93" s="9"/>
      <c r="Q93" s="23"/>
      <c r="R93" s="14">
        <f t="shared" si="5"/>
        <v>0</v>
      </c>
      <c r="S93" s="38"/>
      <c r="T93" s="15">
        <f>COUNTIF(O$6:O$506,"0")</f>
        <v>20</v>
      </c>
      <c r="U93" t="s">
        <v>157</v>
      </c>
      <c r="V93" t="str">
        <f>$X$14</f>
        <v>Karma Hunter</v>
      </c>
    </row>
    <row r="94" spans="1:22" ht="12.75">
      <c r="A94" s="4" t="s">
        <v>30</v>
      </c>
      <c r="B94" s="6"/>
      <c r="C94" s="23"/>
      <c r="D94" s="9"/>
      <c r="E94" s="23"/>
      <c r="F94" s="9"/>
      <c r="G94" s="23"/>
      <c r="H94" s="9"/>
      <c r="I94" s="23"/>
      <c r="J94" s="9"/>
      <c r="K94" s="23"/>
      <c r="L94" s="9"/>
      <c r="M94" s="23"/>
      <c r="N94" s="9"/>
      <c r="O94" s="23"/>
      <c r="P94" s="9"/>
      <c r="Q94" s="23"/>
      <c r="R94" s="14">
        <f t="shared" si="5"/>
        <v>0</v>
      </c>
      <c r="S94" s="38"/>
      <c r="T94" s="15">
        <f>COUNTIF(C$6:C$506,"0")</f>
        <v>19</v>
      </c>
      <c r="U94" t="s">
        <v>157</v>
      </c>
      <c r="V94" t="str">
        <f>$X$2</f>
        <v>Aeon Azuran</v>
      </c>
    </row>
    <row r="95" spans="1:22" ht="12.75">
      <c r="A95" s="4" t="s">
        <v>31</v>
      </c>
      <c r="B95" s="6"/>
      <c r="C95" s="23"/>
      <c r="D95" s="9"/>
      <c r="E95" s="23"/>
      <c r="F95" s="9"/>
      <c r="G95" s="23"/>
      <c r="H95" s="9"/>
      <c r="I95" s="23"/>
      <c r="J95" s="9"/>
      <c r="K95" s="23"/>
      <c r="L95" s="9"/>
      <c r="M95" s="23"/>
      <c r="N95" s="9"/>
      <c r="O95" s="23"/>
      <c r="P95" s="9"/>
      <c r="Q95" s="23"/>
      <c r="R95" s="14">
        <f t="shared" si="5"/>
        <v>0</v>
      </c>
      <c r="S95" s="38"/>
      <c r="T95" s="15">
        <f>COUNTIF(G$6:G$506,"0")</f>
        <v>17</v>
      </c>
      <c r="U95" t="s">
        <v>157</v>
      </c>
      <c r="V95" t="str">
        <f>$X$6</f>
        <v>Agasonex</v>
      </c>
    </row>
    <row r="96" spans="1:22" ht="12.75">
      <c r="A96" s="4" t="s">
        <v>32</v>
      </c>
      <c r="B96" s="6"/>
      <c r="C96" s="23"/>
      <c r="D96" s="9"/>
      <c r="E96" s="23"/>
      <c r="F96" s="9"/>
      <c r="G96" s="23"/>
      <c r="H96" s="9"/>
      <c r="I96" s="23"/>
      <c r="J96" s="9"/>
      <c r="K96" s="23"/>
      <c r="L96" s="9"/>
      <c r="M96" s="23"/>
      <c r="N96" s="9"/>
      <c r="O96" s="23"/>
      <c r="P96" s="9"/>
      <c r="Q96" s="23"/>
      <c r="R96" s="14">
        <f t="shared" si="5"/>
        <v>0</v>
      </c>
      <c r="S96" s="38"/>
      <c r="T96" s="15">
        <f>COUNTIF(H$6:H$506,"0")</f>
        <v>16</v>
      </c>
      <c r="U96" t="s">
        <v>157</v>
      </c>
      <c r="V96" t="str">
        <f>$X$7</f>
        <v>ff6man</v>
      </c>
    </row>
    <row r="97" spans="1:22" ht="12.75">
      <c r="A97" s="4" t="s">
        <v>33</v>
      </c>
      <c r="B97" s="6"/>
      <c r="C97" s="23"/>
      <c r="D97" s="9"/>
      <c r="E97" s="23"/>
      <c r="F97" s="9"/>
      <c r="G97" s="23"/>
      <c r="H97" s="9"/>
      <c r="I97" s="23"/>
      <c r="J97" s="9"/>
      <c r="K97" s="23"/>
      <c r="L97" s="9"/>
      <c r="M97" s="23"/>
      <c r="N97" s="9"/>
      <c r="O97" s="23"/>
      <c r="P97" s="9"/>
      <c r="Q97" s="23"/>
      <c r="R97" s="14">
        <f t="shared" si="5"/>
        <v>0</v>
      </c>
      <c r="S97" s="38"/>
      <c r="T97" s="15">
        <f>COUNTIF(M$6:M$506,"0")</f>
        <v>15</v>
      </c>
      <c r="U97" t="s">
        <v>157</v>
      </c>
      <c r="V97" t="str">
        <f>$X$12</f>
        <v>BIGPUN9999</v>
      </c>
    </row>
    <row r="98" spans="1:22" ht="12.75">
      <c r="A98" s="4" t="s">
        <v>34</v>
      </c>
      <c r="B98" s="6"/>
      <c r="C98" s="23"/>
      <c r="D98" s="9"/>
      <c r="E98" s="23"/>
      <c r="F98" s="9"/>
      <c r="G98" s="23"/>
      <c r="H98" s="9"/>
      <c r="I98" s="23"/>
      <c r="J98" s="9"/>
      <c r="K98" s="23"/>
      <c r="L98" s="9"/>
      <c r="M98" s="23"/>
      <c r="N98" s="9"/>
      <c r="O98" s="23"/>
      <c r="P98" s="9"/>
      <c r="Q98" s="23"/>
      <c r="R98" s="14">
        <f t="shared" si="5"/>
        <v>0</v>
      </c>
      <c r="S98" s="38"/>
      <c r="T98" s="15">
        <f>COUNTIF(K$6:K$506,"0")</f>
        <v>14</v>
      </c>
      <c r="U98" t="s">
        <v>157</v>
      </c>
      <c r="V98" t="str">
        <f>$X$10</f>
        <v>Ngamer64</v>
      </c>
    </row>
    <row r="99" spans="1:22" ht="12.75">
      <c r="A99" s="4" t="s">
        <v>35</v>
      </c>
      <c r="B99" s="6"/>
      <c r="C99" s="23"/>
      <c r="D99" s="9"/>
      <c r="E99" s="23"/>
      <c r="F99" s="9"/>
      <c r="G99" s="23"/>
      <c r="H99" s="9"/>
      <c r="I99" s="23"/>
      <c r="J99" s="9"/>
      <c r="K99" s="23"/>
      <c r="L99" s="9"/>
      <c r="M99" s="23"/>
      <c r="N99" s="9"/>
      <c r="O99" s="23"/>
      <c r="P99" s="9"/>
      <c r="Q99" s="23"/>
      <c r="R99" s="14">
        <f t="shared" si="5"/>
        <v>0</v>
      </c>
      <c r="S99" s="38"/>
      <c r="T99" s="15">
        <f>COUNTIF(N$6:N$506,"0")</f>
        <v>11</v>
      </c>
      <c r="U99" t="s">
        <v>157</v>
      </c>
      <c r="V99" t="str">
        <f>$X$13</f>
        <v>Heroic Palmer</v>
      </c>
    </row>
    <row r="100" spans="1:22" ht="12.75">
      <c r="A100" s="4" t="s">
        <v>36</v>
      </c>
      <c r="B100" s="6"/>
      <c r="C100" s="23"/>
      <c r="D100" s="9"/>
      <c r="E100" s="23"/>
      <c r="F100" s="9"/>
      <c r="G100" s="23"/>
      <c r="H100" s="9"/>
      <c r="I100" s="23"/>
      <c r="J100" s="9"/>
      <c r="K100" s="23"/>
      <c r="L100" s="9"/>
      <c r="M100" s="23"/>
      <c r="N100" s="9"/>
      <c r="O100" s="23"/>
      <c r="P100" s="9"/>
      <c r="Q100" s="23"/>
      <c r="R100" s="14">
        <f t="shared" si="5"/>
        <v>0</v>
      </c>
      <c r="S100" s="38"/>
      <c r="T100" s="15">
        <f>COUNTIF(Q$6:Q$506,"0")</f>
        <v>11</v>
      </c>
      <c r="U100" t="s">
        <v>157</v>
      </c>
      <c r="V100" t="str">
        <f>$X$16</f>
        <v>Wiggumfan267</v>
      </c>
    </row>
    <row r="101" spans="1:22" ht="12.75">
      <c r="A101" s="4" t="s">
        <v>37</v>
      </c>
      <c r="B101" s="6"/>
      <c r="C101" s="23"/>
      <c r="D101" s="9"/>
      <c r="E101" s="23"/>
      <c r="F101" s="9"/>
      <c r="G101" s="23"/>
      <c r="H101" s="9"/>
      <c r="I101" s="23"/>
      <c r="J101" s="9"/>
      <c r="K101" s="23"/>
      <c r="L101" s="9"/>
      <c r="M101" s="23"/>
      <c r="N101" s="9"/>
      <c r="O101" s="23"/>
      <c r="P101" s="9"/>
      <c r="Q101" s="23"/>
      <c r="R101" s="14">
        <f t="shared" si="5"/>
        <v>0</v>
      </c>
      <c r="S101" s="38"/>
      <c r="T101" s="15">
        <f>COUNTIF(I$6:I$506,"0")</f>
        <v>9</v>
      </c>
      <c r="U101" t="s">
        <v>157</v>
      </c>
      <c r="V101" t="str">
        <f>$X$8</f>
        <v>Janus5000</v>
      </c>
    </row>
    <row r="102" spans="1:22" ht="12.75">
      <c r="A102" s="4" t="s">
        <v>38</v>
      </c>
      <c r="B102" s="6"/>
      <c r="C102" s="23"/>
      <c r="D102" s="9"/>
      <c r="E102" s="23"/>
      <c r="F102" s="9"/>
      <c r="G102" s="23"/>
      <c r="H102" s="9"/>
      <c r="I102" s="23"/>
      <c r="J102" s="9"/>
      <c r="K102" s="23"/>
      <c r="L102" s="9"/>
      <c r="M102" s="23"/>
      <c r="N102" s="9"/>
      <c r="O102" s="23"/>
      <c r="P102" s="9"/>
      <c r="Q102" s="23"/>
      <c r="R102" s="14">
        <f aca="true" t="shared" si="6" ref="R102:R133">SUM(B102:Q102)</f>
        <v>0</v>
      </c>
      <c r="S102" s="38"/>
      <c r="T102" s="15">
        <f>COUNTIF(P$6:P$506,"0")</f>
        <v>9</v>
      </c>
      <c r="U102" t="s">
        <v>157</v>
      </c>
      <c r="V102" t="str">
        <f>$X$15</f>
        <v>yoblazer33</v>
      </c>
    </row>
    <row r="103" spans="1:22" ht="12.75">
      <c r="A103" s="4" t="s">
        <v>39</v>
      </c>
      <c r="B103" s="6"/>
      <c r="C103" s="23"/>
      <c r="D103" s="9"/>
      <c r="E103" s="23"/>
      <c r="F103" s="9"/>
      <c r="G103" s="23"/>
      <c r="H103" s="9"/>
      <c r="I103" s="23"/>
      <c r="J103" s="9"/>
      <c r="K103" s="23"/>
      <c r="L103" s="9"/>
      <c r="M103" s="23"/>
      <c r="N103" s="9"/>
      <c r="O103" s="23"/>
      <c r="P103" s="9"/>
      <c r="Q103" s="23"/>
      <c r="R103" s="14">
        <f t="shared" si="6"/>
        <v>0</v>
      </c>
      <c r="S103" s="38"/>
      <c r="T103" s="15">
        <f>COUNTIF(D$6:D$506,"0")</f>
        <v>7</v>
      </c>
      <c r="U103" t="s">
        <v>157</v>
      </c>
      <c r="V103" t="str">
        <f>$X$3</f>
        <v>Tom Bombadil</v>
      </c>
    </row>
    <row r="104" spans="1:22" ht="12.75">
      <c r="A104" s="4" t="s">
        <v>40</v>
      </c>
      <c r="B104" s="6"/>
      <c r="C104" s="23"/>
      <c r="D104" s="9"/>
      <c r="E104" s="23"/>
      <c r="F104" s="9"/>
      <c r="G104" s="23"/>
      <c r="H104" s="9"/>
      <c r="I104" s="23"/>
      <c r="J104" s="9"/>
      <c r="K104" s="23"/>
      <c r="L104" s="9"/>
      <c r="M104" s="23"/>
      <c r="N104" s="9"/>
      <c r="O104" s="23"/>
      <c r="P104" s="9"/>
      <c r="Q104" s="23"/>
      <c r="R104" s="14">
        <f t="shared" si="6"/>
        <v>0</v>
      </c>
      <c r="S104" s="38"/>
      <c r="T104" s="15">
        <f>COUNTIF(E$6:E$506,"0")</f>
        <v>7</v>
      </c>
      <c r="U104" t="s">
        <v>157</v>
      </c>
      <c r="V104" t="str">
        <f>$X$4</f>
        <v>Mega Mana</v>
      </c>
    </row>
    <row r="105" spans="1:22" ht="12.75">
      <c r="A105" s="4" t="s">
        <v>41</v>
      </c>
      <c r="B105" s="6"/>
      <c r="C105" s="23"/>
      <c r="D105" s="9"/>
      <c r="E105" s="23"/>
      <c r="F105" s="9"/>
      <c r="G105" s="23"/>
      <c r="H105" s="9"/>
      <c r="I105" s="23"/>
      <c r="J105" s="9"/>
      <c r="K105" s="23"/>
      <c r="L105" s="9"/>
      <c r="M105" s="23"/>
      <c r="N105" s="9"/>
      <c r="O105" s="23"/>
      <c r="P105" s="9"/>
      <c r="Q105" s="23"/>
      <c r="R105" s="14">
        <f t="shared" si="6"/>
        <v>0</v>
      </c>
      <c r="S105" s="38"/>
      <c r="T105" s="15">
        <f>COUNTIF(J$6:J$506,"0")</f>
        <v>7</v>
      </c>
      <c r="U105" t="s">
        <v>157</v>
      </c>
      <c r="V105" t="str">
        <f>$X$9</f>
        <v>Ed Bellis</v>
      </c>
    </row>
    <row r="106" spans="1:22" ht="12.75">
      <c r="A106" s="4" t="s">
        <v>42</v>
      </c>
      <c r="B106" s="6"/>
      <c r="C106" s="23"/>
      <c r="D106" s="9"/>
      <c r="E106" s="23"/>
      <c r="F106" s="9"/>
      <c r="G106" s="23"/>
      <c r="H106" s="9"/>
      <c r="I106" s="23"/>
      <c r="J106" s="9"/>
      <c r="K106" s="23"/>
      <c r="L106" s="9"/>
      <c r="M106" s="23"/>
      <c r="N106" s="9"/>
      <c r="O106" s="23"/>
      <c r="P106" s="9"/>
      <c r="Q106" s="23"/>
      <c r="R106" s="14">
        <f t="shared" si="6"/>
        <v>0</v>
      </c>
      <c r="S106" s="38"/>
      <c r="T106" s="15">
        <f>COUNTIF(F$6:F$506,"0")</f>
        <v>6</v>
      </c>
      <c r="U106" t="s">
        <v>157</v>
      </c>
      <c r="V106" t="str">
        <f>$X$5</f>
        <v>ExThaNemesis</v>
      </c>
    </row>
    <row r="107" spans="1:22" ht="12.75">
      <c r="A107" s="4" t="s">
        <v>43</v>
      </c>
      <c r="B107" s="6"/>
      <c r="C107" s="23"/>
      <c r="D107" s="9"/>
      <c r="E107" s="23"/>
      <c r="F107" s="9"/>
      <c r="G107" s="23"/>
      <c r="H107" s="9"/>
      <c r="I107" s="23"/>
      <c r="J107" s="9"/>
      <c r="K107" s="23"/>
      <c r="L107" s="9"/>
      <c r="M107" s="23"/>
      <c r="N107" s="9"/>
      <c r="O107" s="23"/>
      <c r="P107" s="9"/>
      <c r="Q107" s="23"/>
      <c r="R107" s="14">
        <f t="shared" si="6"/>
        <v>0</v>
      </c>
      <c r="S107" s="38"/>
      <c r="T107" s="15">
        <f>COUNTIF(L$6:L$506,"0")</f>
        <v>6</v>
      </c>
      <c r="U107" t="s">
        <v>157</v>
      </c>
      <c r="V107" t="str">
        <f>$X$11</f>
        <v>Crimson Ocean</v>
      </c>
    </row>
    <row r="108" spans="1:22" ht="12.75">
      <c r="A108" s="4" t="s">
        <v>44</v>
      </c>
      <c r="B108" s="6"/>
      <c r="C108" s="23"/>
      <c r="D108" s="9"/>
      <c r="E108" s="23"/>
      <c r="F108" s="9"/>
      <c r="G108" s="23"/>
      <c r="H108" s="9"/>
      <c r="I108" s="23"/>
      <c r="J108" s="9"/>
      <c r="K108" s="23"/>
      <c r="L108" s="9"/>
      <c r="M108" s="23"/>
      <c r="N108" s="9"/>
      <c r="O108" s="23"/>
      <c r="P108" s="9"/>
      <c r="Q108" s="23"/>
      <c r="R108" s="14">
        <f t="shared" si="6"/>
        <v>0</v>
      </c>
      <c r="S108" s="38"/>
      <c r="T108" s="15">
        <f>COUNTIF(B$6:B$506,"0")</f>
        <v>5</v>
      </c>
      <c r="U108" t="s">
        <v>157</v>
      </c>
      <c r="V108" t="str">
        <f>$X$1</f>
        <v>transience</v>
      </c>
    </row>
    <row r="109" spans="1:19" ht="12.75">
      <c r="A109" s="4" t="s">
        <v>45</v>
      </c>
      <c r="B109" s="6"/>
      <c r="C109" s="23"/>
      <c r="D109" s="9"/>
      <c r="E109" s="23"/>
      <c r="F109" s="9"/>
      <c r="G109" s="23"/>
      <c r="H109" s="9"/>
      <c r="I109" s="23"/>
      <c r="J109" s="9"/>
      <c r="K109" s="23"/>
      <c r="L109" s="9"/>
      <c r="M109" s="23"/>
      <c r="N109" s="9"/>
      <c r="O109" s="23"/>
      <c r="P109" s="9"/>
      <c r="Q109" s="23"/>
      <c r="R109" s="14">
        <f t="shared" si="6"/>
        <v>0</v>
      </c>
      <c r="S109" s="38"/>
    </row>
    <row r="110" spans="1:20" ht="12.75">
      <c r="A110" s="4" t="s">
        <v>46</v>
      </c>
      <c r="B110" s="6"/>
      <c r="C110" s="23"/>
      <c r="D110" s="9"/>
      <c r="E110" s="23"/>
      <c r="F110" s="9"/>
      <c r="G110" s="23"/>
      <c r="H110" s="9"/>
      <c r="I110" s="23"/>
      <c r="J110" s="9"/>
      <c r="K110" s="23"/>
      <c r="L110" s="9"/>
      <c r="M110" s="23"/>
      <c r="N110" s="9"/>
      <c r="O110" s="23"/>
      <c r="P110" s="9"/>
      <c r="Q110" s="23"/>
      <c r="R110" s="14">
        <f t="shared" si="6"/>
        <v>0</v>
      </c>
      <c r="S110" s="38"/>
      <c r="T110" s="12" t="s">
        <v>131</v>
      </c>
    </row>
    <row r="111" spans="1:24" ht="12.75">
      <c r="A111" s="4" t="s">
        <v>47</v>
      </c>
      <c r="B111" s="6"/>
      <c r="C111" s="23"/>
      <c r="D111" s="9"/>
      <c r="E111" s="23"/>
      <c r="F111" s="9"/>
      <c r="G111" s="23"/>
      <c r="H111" s="9"/>
      <c r="I111" s="23"/>
      <c r="J111" s="9"/>
      <c r="K111" s="23"/>
      <c r="L111" s="9"/>
      <c r="M111" s="23"/>
      <c r="N111" s="9"/>
      <c r="O111" s="23"/>
      <c r="P111" s="9"/>
      <c r="Q111" s="23"/>
      <c r="R111" s="14">
        <f t="shared" si="6"/>
        <v>0</v>
      </c>
      <c r="S111" s="38"/>
      <c r="T111">
        <f>B3</f>
        <v>65</v>
      </c>
      <c r="U111" t="s">
        <v>157</v>
      </c>
      <c r="V111" s="39" t="s">
        <v>212</v>
      </c>
      <c r="X111">
        <f>AVERAGE(B3:E3)</f>
        <v>65</v>
      </c>
    </row>
    <row r="112" spans="1:24" ht="12.75">
      <c r="A112" s="4" t="s">
        <v>48</v>
      </c>
      <c r="B112" s="6"/>
      <c r="C112" s="23"/>
      <c r="D112" s="9"/>
      <c r="E112" s="23"/>
      <c r="F112" s="9"/>
      <c r="G112" s="23"/>
      <c r="H112" s="9"/>
      <c r="I112" s="23"/>
      <c r="J112" s="9"/>
      <c r="K112" s="23"/>
      <c r="L112" s="9"/>
      <c r="M112" s="23"/>
      <c r="N112" s="9"/>
      <c r="O112" s="23"/>
      <c r="P112" s="9"/>
      <c r="Q112" s="23"/>
      <c r="R112" s="14">
        <f t="shared" si="6"/>
        <v>0</v>
      </c>
      <c r="S112" s="38"/>
      <c r="T112">
        <f>F3</f>
        <v>65</v>
      </c>
      <c r="U112" t="s">
        <v>157</v>
      </c>
      <c r="V112" s="39" t="s">
        <v>213</v>
      </c>
      <c r="X112">
        <f>AVERAGE(F3:I3)</f>
        <v>65</v>
      </c>
    </row>
    <row r="113" spans="1:24" ht="12.75">
      <c r="A113" s="4" t="s">
        <v>49</v>
      </c>
      <c r="B113" s="6"/>
      <c r="C113" s="23"/>
      <c r="D113" s="9"/>
      <c r="E113" s="23"/>
      <c r="F113" s="9"/>
      <c r="G113" s="23"/>
      <c r="H113" s="9"/>
      <c r="I113" s="23"/>
      <c r="J113" s="9"/>
      <c r="K113" s="23"/>
      <c r="L113" s="9"/>
      <c r="M113" s="23"/>
      <c r="N113" s="9"/>
      <c r="O113" s="23"/>
      <c r="P113" s="9"/>
      <c r="Q113" s="23"/>
      <c r="R113" s="14">
        <f t="shared" si="6"/>
        <v>0</v>
      </c>
      <c r="S113" s="38"/>
      <c r="T113">
        <f>J3</f>
        <v>65</v>
      </c>
      <c r="U113" t="s">
        <v>157</v>
      </c>
      <c r="V113" s="39" t="s">
        <v>214</v>
      </c>
      <c r="X113">
        <f>AVERAGE(J3:M3)</f>
        <v>65</v>
      </c>
    </row>
    <row r="114" spans="1:24" ht="12.75">
      <c r="A114" s="4" t="s">
        <v>50</v>
      </c>
      <c r="B114" s="6"/>
      <c r="C114" s="23"/>
      <c r="D114" s="9"/>
      <c r="E114" s="23"/>
      <c r="F114" s="9"/>
      <c r="G114" s="23"/>
      <c r="H114" s="9"/>
      <c r="I114" s="23"/>
      <c r="J114" s="9"/>
      <c r="K114" s="23"/>
      <c r="L114" s="9"/>
      <c r="M114" s="23"/>
      <c r="N114" s="9"/>
      <c r="O114" s="23"/>
      <c r="P114" s="9"/>
      <c r="Q114" s="23"/>
      <c r="R114" s="14">
        <f t="shared" si="6"/>
        <v>0</v>
      </c>
      <c r="S114" s="38"/>
      <c r="T114">
        <f>N3</f>
        <v>66</v>
      </c>
      <c r="U114" t="s">
        <v>157</v>
      </c>
      <c r="V114" s="39" t="s">
        <v>215</v>
      </c>
      <c r="X114">
        <f>AVERAGE(N3:Q3)</f>
        <v>66</v>
      </c>
    </row>
    <row r="115" spans="1:19" ht="12.75">
      <c r="A115" s="4" t="s">
        <v>51</v>
      </c>
      <c r="B115" s="6"/>
      <c r="C115" s="23"/>
      <c r="D115" s="9"/>
      <c r="E115" s="23"/>
      <c r="F115" s="9"/>
      <c r="G115" s="23"/>
      <c r="H115" s="9"/>
      <c r="I115" s="23"/>
      <c r="J115" s="9"/>
      <c r="K115" s="23"/>
      <c r="L115" s="9"/>
      <c r="M115" s="23"/>
      <c r="N115" s="9"/>
      <c r="O115" s="23"/>
      <c r="P115" s="9"/>
      <c r="Q115" s="23"/>
      <c r="R115" s="14">
        <f t="shared" si="6"/>
        <v>0</v>
      </c>
      <c r="S115" s="38"/>
    </row>
    <row r="116" spans="1:19" ht="12.75">
      <c r="A116" s="4" t="s">
        <v>52</v>
      </c>
      <c r="B116" s="6"/>
      <c r="C116" s="23"/>
      <c r="D116" s="9"/>
      <c r="E116" s="23"/>
      <c r="F116" s="9"/>
      <c r="G116" s="23"/>
      <c r="H116" s="9"/>
      <c r="I116" s="23"/>
      <c r="J116" s="9"/>
      <c r="K116" s="23"/>
      <c r="L116" s="9"/>
      <c r="M116" s="23"/>
      <c r="N116" s="9"/>
      <c r="O116" s="23"/>
      <c r="P116" s="9"/>
      <c r="Q116" s="23"/>
      <c r="R116" s="14">
        <f t="shared" si="6"/>
        <v>0</v>
      </c>
      <c r="S116" s="38"/>
    </row>
    <row r="117" spans="1:19" ht="12.75">
      <c r="A117" s="4" t="s">
        <v>53</v>
      </c>
      <c r="B117" s="6"/>
      <c r="C117" s="23"/>
      <c r="D117" s="9"/>
      <c r="E117" s="23"/>
      <c r="F117" s="9"/>
      <c r="G117" s="23"/>
      <c r="H117" s="9"/>
      <c r="I117" s="23"/>
      <c r="J117" s="9"/>
      <c r="K117" s="23"/>
      <c r="L117" s="9"/>
      <c r="M117" s="23"/>
      <c r="N117" s="9"/>
      <c r="O117" s="23"/>
      <c r="P117" s="9"/>
      <c r="Q117" s="23"/>
      <c r="R117" s="14">
        <f t="shared" si="6"/>
        <v>0</v>
      </c>
      <c r="S117" s="38"/>
    </row>
    <row r="118" spans="1:19" ht="12.75">
      <c r="A118" s="4" t="s">
        <v>54</v>
      </c>
      <c r="B118" s="6"/>
      <c r="C118" s="23"/>
      <c r="D118" s="9"/>
      <c r="E118" s="23"/>
      <c r="F118" s="9"/>
      <c r="G118" s="23"/>
      <c r="H118" s="9"/>
      <c r="I118" s="23"/>
      <c r="J118" s="9"/>
      <c r="K118" s="23"/>
      <c r="L118" s="9"/>
      <c r="M118" s="23"/>
      <c r="N118" s="9"/>
      <c r="O118" s="23"/>
      <c r="P118" s="9"/>
      <c r="Q118" s="23"/>
      <c r="R118" s="14">
        <f t="shared" si="6"/>
        <v>0</v>
      </c>
      <c r="S118" s="38"/>
    </row>
    <row r="119" spans="1:19" ht="12.75">
      <c r="A119" s="4" t="s">
        <v>55</v>
      </c>
      <c r="B119" s="6"/>
      <c r="C119" s="23"/>
      <c r="D119" s="9"/>
      <c r="E119" s="23"/>
      <c r="F119" s="9"/>
      <c r="G119" s="23"/>
      <c r="H119" s="9"/>
      <c r="I119" s="23"/>
      <c r="J119" s="9"/>
      <c r="K119" s="23"/>
      <c r="L119" s="9"/>
      <c r="M119" s="23"/>
      <c r="N119" s="9"/>
      <c r="O119" s="23"/>
      <c r="P119" s="9"/>
      <c r="Q119" s="23"/>
      <c r="R119" s="14">
        <f t="shared" si="6"/>
        <v>0</v>
      </c>
      <c r="S119" s="38"/>
    </row>
    <row r="120" spans="1:19" ht="12.75">
      <c r="A120" s="4" t="s">
        <v>147</v>
      </c>
      <c r="B120" s="6"/>
      <c r="C120" s="23"/>
      <c r="D120" s="9"/>
      <c r="E120" s="23"/>
      <c r="F120" s="9"/>
      <c r="G120" s="23"/>
      <c r="H120" s="9"/>
      <c r="I120" s="23"/>
      <c r="J120" s="9"/>
      <c r="K120" s="23"/>
      <c r="L120" s="9"/>
      <c r="M120" s="23"/>
      <c r="N120" s="9"/>
      <c r="O120" s="23"/>
      <c r="P120" s="9"/>
      <c r="Q120" s="23"/>
      <c r="R120" s="14">
        <f t="shared" si="6"/>
        <v>0</v>
      </c>
      <c r="S120" s="38"/>
    </row>
    <row r="121" spans="1:19" ht="12.75">
      <c r="A121" s="4" t="s">
        <v>56</v>
      </c>
      <c r="B121" s="6"/>
      <c r="C121" s="23"/>
      <c r="D121" s="9"/>
      <c r="E121" s="23"/>
      <c r="F121" s="9"/>
      <c r="G121" s="23"/>
      <c r="H121" s="9"/>
      <c r="I121" s="23"/>
      <c r="J121" s="9"/>
      <c r="K121" s="23"/>
      <c r="L121" s="9"/>
      <c r="M121" s="23"/>
      <c r="N121" s="9"/>
      <c r="O121" s="23"/>
      <c r="P121" s="9"/>
      <c r="Q121" s="23"/>
      <c r="R121" s="14">
        <f t="shared" si="6"/>
        <v>0</v>
      </c>
      <c r="S121" s="38"/>
    </row>
    <row r="122" spans="1:19" ht="12.75">
      <c r="A122" s="4" t="s">
        <v>57</v>
      </c>
      <c r="B122" s="6"/>
      <c r="C122" s="23"/>
      <c r="D122" s="9"/>
      <c r="E122" s="23"/>
      <c r="F122" s="9"/>
      <c r="G122" s="23"/>
      <c r="H122" s="9"/>
      <c r="I122" s="23"/>
      <c r="J122" s="9"/>
      <c r="K122" s="23"/>
      <c r="L122" s="9"/>
      <c r="M122" s="23"/>
      <c r="N122" s="9"/>
      <c r="O122" s="23"/>
      <c r="P122" s="9"/>
      <c r="Q122" s="23"/>
      <c r="R122" s="14">
        <f t="shared" si="6"/>
        <v>0</v>
      </c>
      <c r="S122" s="38"/>
    </row>
    <row r="123" spans="1:19" ht="12.75">
      <c r="A123" s="4" t="s">
        <v>58</v>
      </c>
      <c r="B123" s="6"/>
      <c r="C123" s="23"/>
      <c r="D123" s="9"/>
      <c r="E123" s="23"/>
      <c r="F123" s="9"/>
      <c r="G123" s="23"/>
      <c r="H123" s="9"/>
      <c r="I123" s="23"/>
      <c r="J123" s="9"/>
      <c r="K123" s="23"/>
      <c r="L123" s="9"/>
      <c r="M123" s="23"/>
      <c r="N123" s="9"/>
      <c r="O123" s="23"/>
      <c r="P123" s="9"/>
      <c r="Q123" s="23"/>
      <c r="R123" s="14">
        <f t="shared" si="6"/>
        <v>0</v>
      </c>
      <c r="S123" s="38"/>
    </row>
    <row r="124" spans="1:19" ht="12.75">
      <c r="A124" s="4" t="s">
        <v>59</v>
      </c>
      <c r="B124" s="6"/>
      <c r="C124" s="23"/>
      <c r="D124" s="9"/>
      <c r="E124" s="23"/>
      <c r="F124" s="9"/>
      <c r="G124" s="23"/>
      <c r="H124" s="9"/>
      <c r="I124" s="23"/>
      <c r="J124" s="9"/>
      <c r="K124" s="23"/>
      <c r="L124" s="9"/>
      <c r="M124" s="23"/>
      <c r="N124" s="9"/>
      <c r="O124" s="23"/>
      <c r="P124" s="9"/>
      <c r="Q124" s="23"/>
      <c r="R124" s="14">
        <f t="shared" si="6"/>
        <v>0</v>
      </c>
      <c r="S124" s="38"/>
    </row>
    <row r="125" spans="1:19" ht="12.75">
      <c r="A125" s="4" t="s">
        <v>60</v>
      </c>
      <c r="B125" s="6"/>
      <c r="C125" s="23"/>
      <c r="D125" s="9"/>
      <c r="E125" s="23"/>
      <c r="F125" s="9"/>
      <c r="G125" s="23"/>
      <c r="H125" s="9"/>
      <c r="I125" s="23"/>
      <c r="J125" s="9"/>
      <c r="K125" s="23"/>
      <c r="L125" s="9"/>
      <c r="M125" s="23"/>
      <c r="N125" s="9"/>
      <c r="O125" s="23"/>
      <c r="P125" s="9"/>
      <c r="Q125" s="23"/>
      <c r="R125" s="14">
        <f t="shared" si="6"/>
        <v>0</v>
      </c>
      <c r="S125" s="38"/>
    </row>
    <row r="126" spans="1:19" ht="12.75">
      <c r="A126" s="4" t="s">
        <v>61</v>
      </c>
      <c r="B126" s="6"/>
      <c r="C126" s="23"/>
      <c r="D126" s="9"/>
      <c r="E126" s="23"/>
      <c r="F126" s="9"/>
      <c r="G126" s="23"/>
      <c r="H126" s="9"/>
      <c r="I126" s="23"/>
      <c r="J126" s="9"/>
      <c r="K126" s="23"/>
      <c r="L126" s="9"/>
      <c r="M126" s="23"/>
      <c r="N126" s="9"/>
      <c r="O126" s="23"/>
      <c r="P126" s="9"/>
      <c r="Q126" s="23"/>
      <c r="R126" s="14">
        <f t="shared" si="6"/>
        <v>0</v>
      </c>
      <c r="S126" s="38"/>
    </row>
    <row r="127" spans="1:19" ht="12.75">
      <c r="A127" s="4" t="s">
        <v>62</v>
      </c>
      <c r="B127" s="6"/>
      <c r="C127" s="23"/>
      <c r="D127" s="9"/>
      <c r="E127" s="23"/>
      <c r="F127" s="9"/>
      <c r="G127" s="23"/>
      <c r="H127" s="9"/>
      <c r="I127" s="23"/>
      <c r="J127" s="9"/>
      <c r="K127" s="23"/>
      <c r="L127" s="9"/>
      <c r="M127" s="23"/>
      <c r="N127" s="9"/>
      <c r="O127" s="23"/>
      <c r="P127" s="9"/>
      <c r="Q127" s="23"/>
      <c r="R127" s="14">
        <f t="shared" si="6"/>
        <v>0</v>
      </c>
      <c r="S127" s="38"/>
    </row>
    <row r="128" spans="1:19" ht="12.75">
      <c r="A128" s="4" t="s">
        <v>63</v>
      </c>
      <c r="B128" s="6"/>
      <c r="C128" s="23"/>
      <c r="D128" s="9"/>
      <c r="E128" s="23"/>
      <c r="F128" s="9"/>
      <c r="G128" s="23"/>
      <c r="H128" s="9"/>
      <c r="I128" s="23"/>
      <c r="J128" s="9"/>
      <c r="K128" s="23"/>
      <c r="L128" s="9"/>
      <c r="M128" s="23"/>
      <c r="N128" s="9"/>
      <c r="O128" s="23"/>
      <c r="P128" s="9"/>
      <c r="Q128" s="23"/>
      <c r="R128" s="14">
        <f t="shared" si="6"/>
        <v>0</v>
      </c>
      <c r="S128" s="38"/>
    </row>
    <row r="129" spans="1:19" ht="12.75">
      <c r="A129" s="4" t="s">
        <v>64</v>
      </c>
      <c r="B129" s="6"/>
      <c r="C129" s="23"/>
      <c r="D129" s="9"/>
      <c r="E129" s="23"/>
      <c r="F129" s="9"/>
      <c r="G129" s="23"/>
      <c r="H129" s="9"/>
      <c r="I129" s="23"/>
      <c r="J129" s="9"/>
      <c r="K129" s="23"/>
      <c r="L129" s="9"/>
      <c r="M129" s="23"/>
      <c r="N129" s="9"/>
      <c r="O129" s="23"/>
      <c r="P129" s="9"/>
      <c r="Q129" s="23"/>
      <c r="R129" s="14">
        <f t="shared" si="6"/>
        <v>0</v>
      </c>
      <c r="S129" s="38"/>
    </row>
    <row r="130" spans="1:19" ht="12.75">
      <c r="A130" s="4" t="s">
        <v>65</v>
      </c>
      <c r="B130" s="6"/>
      <c r="C130" s="23"/>
      <c r="D130" s="9"/>
      <c r="E130" s="23"/>
      <c r="F130" s="9"/>
      <c r="G130" s="23"/>
      <c r="H130" s="9"/>
      <c r="I130" s="23"/>
      <c r="J130" s="9"/>
      <c r="K130" s="23"/>
      <c r="L130" s="9"/>
      <c r="M130" s="23"/>
      <c r="N130" s="9"/>
      <c r="O130" s="23"/>
      <c r="P130" s="9"/>
      <c r="Q130" s="23"/>
      <c r="R130" s="14">
        <f t="shared" si="6"/>
        <v>0</v>
      </c>
      <c r="S130" s="38"/>
    </row>
    <row r="131" spans="1:19" ht="12.75">
      <c r="A131" s="4" t="s">
        <v>66</v>
      </c>
      <c r="B131" s="6"/>
      <c r="C131" s="23"/>
      <c r="D131" s="9"/>
      <c r="E131" s="23"/>
      <c r="F131" s="9"/>
      <c r="G131" s="23"/>
      <c r="H131" s="9"/>
      <c r="I131" s="23"/>
      <c r="J131" s="9"/>
      <c r="K131" s="23"/>
      <c r="L131" s="9"/>
      <c r="M131" s="23"/>
      <c r="N131" s="9"/>
      <c r="O131" s="23"/>
      <c r="P131" s="9"/>
      <c r="Q131" s="23"/>
      <c r="R131" s="14">
        <f t="shared" si="6"/>
        <v>0</v>
      </c>
      <c r="S131" s="38"/>
    </row>
    <row r="132" spans="1:19" ht="12.75">
      <c r="A132" s="4" t="s">
        <v>67</v>
      </c>
      <c r="B132" s="6"/>
      <c r="C132" s="23"/>
      <c r="D132" s="9"/>
      <c r="E132" s="23"/>
      <c r="F132" s="9"/>
      <c r="G132" s="23"/>
      <c r="H132" s="9"/>
      <c r="I132" s="23"/>
      <c r="J132" s="9"/>
      <c r="K132" s="23"/>
      <c r="L132" s="9"/>
      <c r="M132" s="23"/>
      <c r="N132" s="9"/>
      <c r="O132" s="23"/>
      <c r="P132" s="9"/>
      <c r="Q132" s="23"/>
      <c r="R132" s="14">
        <f t="shared" si="6"/>
        <v>0</v>
      </c>
      <c r="S132" s="38"/>
    </row>
    <row r="133" spans="1:19" ht="12.75">
      <c r="A133" s="4" t="s">
        <v>68</v>
      </c>
      <c r="B133" s="6"/>
      <c r="C133" s="23"/>
      <c r="D133" s="9"/>
      <c r="E133" s="23"/>
      <c r="F133" s="9"/>
      <c r="G133" s="23"/>
      <c r="H133" s="9"/>
      <c r="I133" s="23"/>
      <c r="J133" s="9"/>
      <c r="K133" s="23"/>
      <c r="L133" s="9"/>
      <c r="M133" s="23"/>
      <c r="N133" s="9"/>
      <c r="O133" s="23"/>
      <c r="P133" s="9"/>
      <c r="Q133" s="23"/>
      <c r="R133" s="14">
        <f t="shared" si="6"/>
        <v>0</v>
      </c>
      <c r="S133" s="38"/>
    </row>
    <row r="134" spans="1:19" ht="12.75">
      <c r="A134" s="4" t="s">
        <v>69</v>
      </c>
      <c r="B134" s="6"/>
      <c r="C134" s="23"/>
      <c r="D134" s="9"/>
      <c r="E134" s="23"/>
      <c r="F134" s="9"/>
      <c r="G134" s="23"/>
      <c r="H134" s="9"/>
      <c r="I134" s="23"/>
      <c r="J134" s="9"/>
      <c r="K134" s="23"/>
      <c r="L134" s="9"/>
      <c r="M134" s="23"/>
      <c r="N134" s="9"/>
      <c r="O134" s="23"/>
      <c r="P134" s="9"/>
      <c r="Q134" s="23"/>
      <c r="R134" s="14">
        <f aca="true" t="shared" si="7" ref="R134:R197">SUM(B134:Q134)</f>
        <v>0</v>
      </c>
      <c r="S134" s="38"/>
    </row>
    <row r="135" spans="1:19" ht="12.75">
      <c r="A135" s="4" t="s">
        <v>70</v>
      </c>
      <c r="B135" s="6"/>
      <c r="C135" s="23"/>
      <c r="D135" s="9"/>
      <c r="E135" s="23"/>
      <c r="F135" s="9"/>
      <c r="G135" s="23"/>
      <c r="H135" s="9"/>
      <c r="I135" s="23"/>
      <c r="J135" s="9"/>
      <c r="K135" s="23"/>
      <c r="L135" s="9"/>
      <c r="M135" s="23"/>
      <c r="N135" s="9"/>
      <c r="O135" s="23"/>
      <c r="P135" s="9"/>
      <c r="Q135" s="23"/>
      <c r="R135" s="14">
        <f t="shared" si="7"/>
        <v>0</v>
      </c>
      <c r="S135" s="38"/>
    </row>
    <row r="136" spans="1:19" ht="12.75">
      <c r="A136" s="4" t="s">
        <v>71</v>
      </c>
      <c r="B136" s="6"/>
      <c r="C136" s="23"/>
      <c r="D136" s="9"/>
      <c r="E136" s="23"/>
      <c r="F136" s="9"/>
      <c r="G136" s="23"/>
      <c r="H136" s="9"/>
      <c r="I136" s="23"/>
      <c r="J136" s="9"/>
      <c r="K136" s="23"/>
      <c r="L136" s="9"/>
      <c r="M136" s="23"/>
      <c r="N136" s="9"/>
      <c r="O136" s="23"/>
      <c r="P136" s="9"/>
      <c r="Q136" s="23"/>
      <c r="R136" s="14">
        <f t="shared" si="7"/>
        <v>0</v>
      </c>
      <c r="S136" s="38"/>
    </row>
    <row r="137" spans="1:19" ht="12.75">
      <c r="A137" s="4" t="s">
        <v>72</v>
      </c>
      <c r="B137" s="6"/>
      <c r="C137" s="23"/>
      <c r="D137" s="9"/>
      <c r="E137" s="23"/>
      <c r="F137" s="9"/>
      <c r="G137" s="23"/>
      <c r="H137" s="9"/>
      <c r="I137" s="23"/>
      <c r="J137" s="9"/>
      <c r="K137" s="23"/>
      <c r="L137" s="9"/>
      <c r="M137" s="23"/>
      <c r="N137" s="9"/>
      <c r="O137" s="23"/>
      <c r="P137" s="9"/>
      <c r="Q137" s="23"/>
      <c r="R137" s="14">
        <f t="shared" si="7"/>
        <v>0</v>
      </c>
      <c r="S137" s="38"/>
    </row>
    <row r="138" spans="1:19" ht="12.75">
      <c r="A138" s="4" t="s">
        <v>73</v>
      </c>
      <c r="B138" s="6"/>
      <c r="C138" s="23"/>
      <c r="D138" s="9"/>
      <c r="E138" s="23"/>
      <c r="F138" s="9"/>
      <c r="G138" s="23"/>
      <c r="H138" s="9"/>
      <c r="I138" s="23"/>
      <c r="J138" s="9"/>
      <c r="K138" s="23"/>
      <c r="L138" s="9"/>
      <c r="M138" s="23"/>
      <c r="N138" s="9"/>
      <c r="O138" s="23"/>
      <c r="P138" s="9"/>
      <c r="Q138" s="23"/>
      <c r="R138" s="14">
        <f t="shared" si="7"/>
        <v>0</v>
      </c>
      <c r="S138" s="38"/>
    </row>
    <row r="139" spans="1:19" ht="12.75">
      <c r="A139" s="4" t="s">
        <v>74</v>
      </c>
      <c r="B139" s="6"/>
      <c r="C139" s="23"/>
      <c r="D139" s="9"/>
      <c r="E139" s="23"/>
      <c r="F139" s="9"/>
      <c r="G139" s="23"/>
      <c r="H139" s="9"/>
      <c r="I139" s="23"/>
      <c r="J139" s="9"/>
      <c r="K139" s="23"/>
      <c r="L139" s="9"/>
      <c r="M139" s="23"/>
      <c r="N139" s="9"/>
      <c r="O139" s="23"/>
      <c r="P139" s="9"/>
      <c r="Q139" s="23"/>
      <c r="R139" s="14">
        <f t="shared" si="7"/>
        <v>0</v>
      </c>
      <c r="S139" s="38"/>
    </row>
    <row r="140" spans="1:19" ht="12.75">
      <c r="A140" s="4" t="s">
        <v>75</v>
      </c>
      <c r="B140" s="6"/>
      <c r="C140" s="23"/>
      <c r="D140" s="9"/>
      <c r="E140" s="23"/>
      <c r="F140" s="9"/>
      <c r="G140" s="23"/>
      <c r="H140" s="9"/>
      <c r="I140" s="23"/>
      <c r="J140" s="9"/>
      <c r="K140" s="23"/>
      <c r="L140" s="9"/>
      <c r="M140" s="23"/>
      <c r="N140" s="9"/>
      <c r="O140" s="23"/>
      <c r="P140" s="9"/>
      <c r="Q140" s="23"/>
      <c r="R140" s="14">
        <f t="shared" si="7"/>
        <v>0</v>
      </c>
      <c r="S140" s="38"/>
    </row>
    <row r="141" spans="1:19" ht="12.75">
      <c r="A141" s="4" t="s">
        <v>76</v>
      </c>
      <c r="B141" s="6"/>
      <c r="C141" s="23"/>
      <c r="D141" s="9"/>
      <c r="E141" s="23"/>
      <c r="F141" s="9"/>
      <c r="G141" s="23"/>
      <c r="H141" s="9"/>
      <c r="I141" s="23"/>
      <c r="J141" s="9"/>
      <c r="K141" s="23"/>
      <c r="L141" s="9"/>
      <c r="M141" s="23"/>
      <c r="N141" s="9"/>
      <c r="O141" s="23"/>
      <c r="P141" s="9"/>
      <c r="Q141" s="23"/>
      <c r="R141" s="14">
        <f t="shared" si="7"/>
        <v>0</v>
      </c>
      <c r="S141" s="38"/>
    </row>
    <row r="142" spans="1:19" ht="12.75">
      <c r="A142" s="4" t="s">
        <v>77</v>
      </c>
      <c r="B142" s="6"/>
      <c r="C142" s="23"/>
      <c r="D142" s="9"/>
      <c r="E142" s="23"/>
      <c r="F142" s="9"/>
      <c r="G142" s="23"/>
      <c r="H142" s="9"/>
      <c r="I142" s="23"/>
      <c r="J142" s="9"/>
      <c r="K142" s="23"/>
      <c r="L142" s="9"/>
      <c r="M142" s="23"/>
      <c r="N142" s="9"/>
      <c r="O142" s="23"/>
      <c r="P142" s="9"/>
      <c r="Q142" s="23"/>
      <c r="R142" s="14">
        <f t="shared" si="7"/>
        <v>0</v>
      </c>
      <c r="S142" s="38"/>
    </row>
    <row r="143" spans="1:19" ht="12.75">
      <c r="A143" s="4" t="s">
        <v>78</v>
      </c>
      <c r="B143" s="6"/>
      <c r="C143" s="23"/>
      <c r="D143" s="9"/>
      <c r="E143" s="23"/>
      <c r="F143" s="9"/>
      <c r="G143" s="23"/>
      <c r="H143" s="9"/>
      <c r="I143" s="23"/>
      <c r="J143" s="9"/>
      <c r="K143" s="23"/>
      <c r="L143" s="9"/>
      <c r="M143" s="23"/>
      <c r="N143" s="9"/>
      <c r="O143" s="23"/>
      <c r="P143" s="9"/>
      <c r="Q143" s="23"/>
      <c r="R143" s="14">
        <f t="shared" si="7"/>
        <v>0</v>
      </c>
      <c r="S143" s="38"/>
    </row>
    <row r="144" spans="1:19" ht="12.75">
      <c r="A144" s="4" t="s">
        <v>79</v>
      </c>
      <c r="B144" s="6"/>
      <c r="C144" s="23"/>
      <c r="D144" s="9"/>
      <c r="E144" s="23"/>
      <c r="F144" s="9"/>
      <c r="G144" s="23"/>
      <c r="H144" s="9"/>
      <c r="I144" s="23"/>
      <c r="J144" s="9"/>
      <c r="K144" s="23"/>
      <c r="L144" s="9"/>
      <c r="M144" s="23"/>
      <c r="N144" s="9"/>
      <c r="O144" s="23"/>
      <c r="P144" s="9"/>
      <c r="Q144" s="23"/>
      <c r="R144" s="14">
        <f t="shared" si="7"/>
        <v>0</v>
      </c>
      <c r="S144" s="38"/>
    </row>
    <row r="145" spans="1:19" ht="12.75">
      <c r="A145" s="4" t="s">
        <v>80</v>
      </c>
      <c r="B145" s="6"/>
      <c r="C145" s="23"/>
      <c r="D145" s="9"/>
      <c r="E145" s="23"/>
      <c r="F145" s="9"/>
      <c r="G145" s="23"/>
      <c r="H145" s="9"/>
      <c r="I145" s="23"/>
      <c r="J145" s="9"/>
      <c r="K145" s="23"/>
      <c r="L145" s="9"/>
      <c r="M145" s="23"/>
      <c r="N145" s="9"/>
      <c r="O145" s="23"/>
      <c r="P145" s="9"/>
      <c r="Q145" s="23"/>
      <c r="R145" s="14">
        <f t="shared" si="7"/>
        <v>0</v>
      </c>
      <c r="S145" s="38"/>
    </row>
    <row r="146" spans="1:19" ht="12.75">
      <c r="A146" s="4" t="s">
        <v>81</v>
      </c>
      <c r="B146" s="6"/>
      <c r="C146" s="23"/>
      <c r="D146" s="9"/>
      <c r="E146" s="23"/>
      <c r="F146" s="9"/>
      <c r="G146" s="23"/>
      <c r="H146" s="9"/>
      <c r="I146" s="23"/>
      <c r="J146" s="9"/>
      <c r="K146" s="23"/>
      <c r="L146" s="9"/>
      <c r="M146" s="23"/>
      <c r="N146" s="9"/>
      <c r="O146" s="23"/>
      <c r="P146" s="9"/>
      <c r="Q146" s="23"/>
      <c r="R146" s="14">
        <f t="shared" si="7"/>
        <v>0</v>
      </c>
      <c r="S146" s="38"/>
    </row>
    <row r="147" spans="1:19" ht="12.75">
      <c r="A147" s="4" t="s">
        <v>82</v>
      </c>
      <c r="B147" s="6"/>
      <c r="C147" s="23"/>
      <c r="D147" s="9"/>
      <c r="E147" s="23"/>
      <c r="F147" s="9"/>
      <c r="G147" s="23"/>
      <c r="H147" s="9"/>
      <c r="I147" s="23"/>
      <c r="J147" s="9"/>
      <c r="K147" s="23"/>
      <c r="L147" s="9"/>
      <c r="M147" s="23"/>
      <c r="N147" s="9"/>
      <c r="O147" s="23"/>
      <c r="P147" s="9"/>
      <c r="Q147" s="23"/>
      <c r="R147" s="14">
        <f t="shared" si="7"/>
        <v>0</v>
      </c>
      <c r="S147" s="38"/>
    </row>
    <row r="148" spans="1:19" ht="12.75">
      <c r="A148" s="4" t="s">
        <v>83</v>
      </c>
      <c r="B148" s="6"/>
      <c r="C148" s="23"/>
      <c r="D148" s="9"/>
      <c r="E148" s="23"/>
      <c r="F148" s="9"/>
      <c r="G148" s="23"/>
      <c r="H148" s="9"/>
      <c r="I148" s="23"/>
      <c r="J148" s="9"/>
      <c r="K148" s="23"/>
      <c r="L148" s="9"/>
      <c r="M148" s="23"/>
      <c r="N148" s="9"/>
      <c r="O148" s="23"/>
      <c r="P148" s="9"/>
      <c r="Q148" s="23"/>
      <c r="R148" s="14">
        <f t="shared" si="7"/>
        <v>0</v>
      </c>
      <c r="S148" s="38"/>
    </row>
    <row r="149" spans="1:19" ht="12.75">
      <c r="A149" s="4" t="s">
        <v>84</v>
      </c>
      <c r="B149" s="6"/>
      <c r="C149" s="23"/>
      <c r="D149" s="9"/>
      <c r="E149" s="23"/>
      <c r="F149" s="9"/>
      <c r="G149" s="23"/>
      <c r="H149" s="9"/>
      <c r="I149" s="23"/>
      <c r="J149" s="9"/>
      <c r="K149" s="23"/>
      <c r="L149" s="9"/>
      <c r="M149" s="23"/>
      <c r="N149" s="9"/>
      <c r="O149" s="23"/>
      <c r="P149" s="9"/>
      <c r="Q149" s="23"/>
      <c r="R149" s="14">
        <f t="shared" si="7"/>
        <v>0</v>
      </c>
      <c r="S149" s="38"/>
    </row>
    <row r="150" spans="1:19" ht="12.75">
      <c r="A150" s="4" t="s">
        <v>85</v>
      </c>
      <c r="B150" s="6"/>
      <c r="C150" s="23"/>
      <c r="D150" s="9"/>
      <c r="E150" s="23"/>
      <c r="F150" s="9"/>
      <c r="G150" s="23"/>
      <c r="H150" s="9"/>
      <c r="I150" s="23"/>
      <c r="J150" s="9"/>
      <c r="K150" s="23"/>
      <c r="L150" s="9"/>
      <c r="M150" s="23"/>
      <c r="N150" s="9"/>
      <c r="O150" s="23"/>
      <c r="P150" s="9"/>
      <c r="Q150" s="23"/>
      <c r="R150" s="14">
        <f t="shared" si="7"/>
        <v>0</v>
      </c>
      <c r="S150" s="38"/>
    </row>
    <row r="151" spans="1:19" ht="12.75">
      <c r="A151" s="4" t="s">
        <v>86</v>
      </c>
      <c r="B151" s="6"/>
      <c r="C151" s="23"/>
      <c r="D151" s="9"/>
      <c r="E151" s="23"/>
      <c r="F151" s="9"/>
      <c r="G151" s="23"/>
      <c r="H151" s="9"/>
      <c r="I151" s="23"/>
      <c r="J151" s="9"/>
      <c r="K151" s="23"/>
      <c r="L151" s="9"/>
      <c r="M151" s="23"/>
      <c r="N151" s="9"/>
      <c r="O151" s="23"/>
      <c r="P151" s="9"/>
      <c r="Q151" s="23"/>
      <c r="R151" s="14">
        <f t="shared" si="7"/>
        <v>0</v>
      </c>
      <c r="S151" s="38"/>
    </row>
    <row r="152" spans="1:19" ht="12.75">
      <c r="A152" s="4" t="s">
        <v>87</v>
      </c>
      <c r="B152" s="6"/>
      <c r="C152" s="23"/>
      <c r="D152" s="9"/>
      <c r="E152" s="23"/>
      <c r="F152" s="9"/>
      <c r="G152" s="23"/>
      <c r="H152" s="9"/>
      <c r="I152" s="23"/>
      <c r="J152" s="9"/>
      <c r="K152" s="23"/>
      <c r="L152" s="9"/>
      <c r="M152" s="23"/>
      <c r="N152" s="9"/>
      <c r="O152" s="23"/>
      <c r="P152" s="9"/>
      <c r="Q152" s="23"/>
      <c r="R152" s="14">
        <f t="shared" si="7"/>
        <v>0</v>
      </c>
      <c r="S152" s="38"/>
    </row>
    <row r="153" spans="1:19" ht="12.75">
      <c r="A153" s="4" t="s">
        <v>88</v>
      </c>
      <c r="B153" s="6"/>
      <c r="C153" s="23"/>
      <c r="D153" s="9"/>
      <c r="E153" s="23"/>
      <c r="F153" s="9"/>
      <c r="G153" s="23"/>
      <c r="H153" s="9"/>
      <c r="I153" s="23"/>
      <c r="J153" s="9"/>
      <c r="K153" s="23"/>
      <c r="L153" s="9"/>
      <c r="M153" s="23"/>
      <c r="N153" s="9"/>
      <c r="O153" s="23"/>
      <c r="P153" s="9"/>
      <c r="Q153" s="23"/>
      <c r="R153" s="14">
        <f t="shared" si="7"/>
        <v>0</v>
      </c>
      <c r="S153" s="38"/>
    </row>
    <row r="154" spans="1:19" ht="12.75">
      <c r="A154" s="4" t="s">
        <v>89</v>
      </c>
      <c r="B154" s="6"/>
      <c r="C154" s="23"/>
      <c r="D154" s="9"/>
      <c r="E154" s="23"/>
      <c r="F154" s="9"/>
      <c r="G154" s="23"/>
      <c r="H154" s="9"/>
      <c r="I154" s="23"/>
      <c r="J154" s="9"/>
      <c r="K154" s="23"/>
      <c r="L154" s="9"/>
      <c r="M154" s="23"/>
      <c r="N154" s="9"/>
      <c r="O154" s="23"/>
      <c r="P154" s="9"/>
      <c r="Q154" s="23"/>
      <c r="R154" s="14">
        <f t="shared" si="7"/>
        <v>0</v>
      </c>
      <c r="S154" s="38"/>
    </row>
    <row r="155" spans="1:19" ht="12.75">
      <c r="A155" s="4" t="s">
        <v>233</v>
      </c>
      <c r="B155" s="6"/>
      <c r="C155" s="23"/>
      <c r="D155" s="9"/>
      <c r="E155" s="23"/>
      <c r="F155" s="9"/>
      <c r="G155" s="23"/>
      <c r="H155" s="9"/>
      <c r="I155" s="23"/>
      <c r="J155" s="9"/>
      <c r="K155" s="23"/>
      <c r="L155" s="9"/>
      <c r="M155" s="23"/>
      <c r="N155" s="9"/>
      <c r="O155" s="23"/>
      <c r="P155" s="9"/>
      <c r="Q155" s="23"/>
      <c r="R155" s="14">
        <f t="shared" si="7"/>
        <v>0</v>
      </c>
      <c r="S155" s="38"/>
    </row>
    <row r="156" spans="1:19" ht="12.75">
      <c r="A156" s="4" t="s">
        <v>234</v>
      </c>
      <c r="B156" s="6"/>
      <c r="C156" s="23"/>
      <c r="D156" s="9"/>
      <c r="E156" s="23"/>
      <c r="F156" s="9"/>
      <c r="G156" s="23"/>
      <c r="H156" s="9"/>
      <c r="I156" s="23"/>
      <c r="J156" s="9"/>
      <c r="K156" s="23"/>
      <c r="L156" s="9"/>
      <c r="M156" s="23"/>
      <c r="N156" s="9"/>
      <c r="O156" s="23"/>
      <c r="P156" s="9"/>
      <c r="Q156" s="23"/>
      <c r="R156" s="14">
        <f t="shared" si="7"/>
        <v>0</v>
      </c>
      <c r="S156" s="38"/>
    </row>
    <row r="157" spans="1:19" ht="12.75">
      <c r="A157" s="4" t="s">
        <v>235</v>
      </c>
      <c r="B157" s="6"/>
      <c r="C157" s="23"/>
      <c r="D157" s="9"/>
      <c r="E157" s="23"/>
      <c r="F157" s="9"/>
      <c r="G157" s="23"/>
      <c r="H157" s="9"/>
      <c r="I157" s="23"/>
      <c r="J157" s="9"/>
      <c r="K157" s="23"/>
      <c r="L157" s="9"/>
      <c r="M157" s="23"/>
      <c r="N157" s="9"/>
      <c r="O157" s="23"/>
      <c r="P157" s="9"/>
      <c r="Q157" s="23"/>
      <c r="R157" s="14">
        <f t="shared" si="7"/>
        <v>0</v>
      </c>
      <c r="S157" s="38"/>
    </row>
    <row r="158" spans="1:19" ht="12.75">
      <c r="A158" s="4" t="s">
        <v>236</v>
      </c>
      <c r="B158" s="6"/>
      <c r="C158" s="23"/>
      <c r="D158" s="9"/>
      <c r="E158" s="23"/>
      <c r="F158" s="9"/>
      <c r="G158" s="23"/>
      <c r="H158" s="9"/>
      <c r="I158" s="23"/>
      <c r="J158" s="9"/>
      <c r="K158" s="23"/>
      <c r="L158" s="9"/>
      <c r="M158" s="23"/>
      <c r="N158" s="9"/>
      <c r="O158" s="23"/>
      <c r="P158" s="9"/>
      <c r="Q158" s="23"/>
      <c r="R158" s="14">
        <f t="shared" si="7"/>
        <v>0</v>
      </c>
      <c r="S158" s="38"/>
    </row>
    <row r="159" spans="1:19" ht="12.75">
      <c r="A159" s="4" t="s">
        <v>237</v>
      </c>
      <c r="B159" s="6"/>
      <c r="C159" s="23"/>
      <c r="D159" s="9"/>
      <c r="E159" s="23"/>
      <c r="F159" s="9"/>
      <c r="G159" s="23"/>
      <c r="H159" s="9"/>
      <c r="I159" s="23"/>
      <c r="J159" s="9"/>
      <c r="K159" s="23"/>
      <c r="L159" s="9"/>
      <c r="M159" s="23"/>
      <c r="N159" s="9"/>
      <c r="O159" s="23"/>
      <c r="P159" s="9"/>
      <c r="Q159" s="23"/>
      <c r="R159" s="14">
        <f t="shared" si="7"/>
        <v>0</v>
      </c>
      <c r="S159" s="38"/>
    </row>
    <row r="160" spans="1:19" ht="12.75">
      <c r="A160" s="4" t="s">
        <v>238</v>
      </c>
      <c r="B160" s="6"/>
      <c r="C160" s="23"/>
      <c r="D160" s="9"/>
      <c r="E160" s="23"/>
      <c r="F160" s="9"/>
      <c r="G160" s="23"/>
      <c r="H160" s="9"/>
      <c r="I160" s="23"/>
      <c r="J160" s="9"/>
      <c r="K160" s="23"/>
      <c r="L160" s="9"/>
      <c r="M160" s="23"/>
      <c r="N160" s="9"/>
      <c r="O160" s="23"/>
      <c r="P160" s="9"/>
      <c r="Q160" s="23"/>
      <c r="R160" s="14">
        <f t="shared" si="7"/>
        <v>0</v>
      </c>
      <c r="S160" s="38"/>
    </row>
    <row r="161" spans="1:19" ht="12.75">
      <c r="A161" s="4" t="s">
        <v>239</v>
      </c>
      <c r="B161" s="6"/>
      <c r="C161" s="23"/>
      <c r="D161" s="9"/>
      <c r="E161" s="23"/>
      <c r="F161" s="9"/>
      <c r="G161" s="23"/>
      <c r="H161" s="9"/>
      <c r="I161" s="23"/>
      <c r="J161" s="9"/>
      <c r="K161" s="23"/>
      <c r="L161" s="9"/>
      <c r="M161" s="23"/>
      <c r="N161" s="9"/>
      <c r="O161" s="23"/>
      <c r="P161" s="9"/>
      <c r="Q161" s="23"/>
      <c r="R161" s="14">
        <f t="shared" si="7"/>
        <v>0</v>
      </c>
      <c r="S161" s="38"/>
    </row>
    <row r="162" spans="1:19" ht="12.75">
      <c r="A162" s="4" t="s">
        <v>240</v>
      </c>
      <c r="B162" s="6"/>
      <c r="C162" s="23"/>
      <c r="D162" s="9"/>
      <c r="E162" s="23"/>
      <c r="F162" s="9"/>
      <c r="G162" s="23"/>
      <c r="H162" s="9"/>
      <c r="I162" s="23"/>
      <c r="J162" s="9"/>
      <c r="K162" s="23"/>
      <c r="L162" s="9"/>
      <c r="M162" s="23"/>
      <c r="N162" s="9"/>
      <c r="O162" s="23"/>
      <c r="P162" s="9"/>
      <c r="Q162" s="23"/>
      <c r="R162" s="14">
        <f t="shared" si="7"/>
        <v>0</v>
      </c>
      <c r="S162" s="38"/>
    </row>
    <row r="163" spans="1:19" ht="12.75">
      <c r="A163" s="4" t="s">
        <v>241</v>
      </c>
      <c r="B163" s="6"/>
      <c r="C163" s="23"/>
      <c r="D163" s="9"/>
      <c r="E163" s="23"/>
      <c r="F163" s="9"/>
      <c r="G163" s="23"/>
      <c r="H163" s="9"/>
      <c r="I163" s="23"/>
      <c r="J163" s="9"/>
      <c r="K163" s="23"/>
      <c r="L163" s="9"/>
      <c r="M163" s="23"/>
      <c r="N163" s="9"/>
      <c r="O163" s="23"/>
      <c r="P163" s="9"/>
      <c r="Q163" s="23"/>
      <c r="R163" s="14">
        <f t="shared" si="7"/>
        <v>0</v>
      </c>
      <c r="S163" s="38"/>
    </row>
    <row r="164" spans="1:19" ht="12.75">
      <c r="A164" s="4" t="s">
        <v>242</v>
      </c>
      <c r="B164" s="6"/>
      <c r="C164" s="23"/>
      <c r="D164" s="9"/>
      <c r="E164" s="23"/>
      <c r="F164" s="9"/>
      <c r="G164" s="23"/>
      <c r="H164" s="9"/>
      <c r="I164" s="23"/>
      <c r="J164" s="9"/>
      <c r="K164" s="23"/>
      <c r="L164" s="9"/>
      <c r="M164" s="23"/>
      <c r="N164" s="9"/>
      <c r="O164" s="23"/>
      <c r="P164" s="9"/>
      <c r="Q164" s="23"/>
      <c r="R164" s="14">
        <f t="shared" si="7"/>
        <v>0</v>
      </c>
      <c r="S164" s="38"/>
    </row>
    <row r="165" spans="1:19" ht="12.75">
      <c r="A165" s="4" t="s">
        <v>90</v>
      </c>
      <c r="B165" s="6"/>
      <c r="C165" s="23"/>
      <c r="D165" s="9"/>
      <c r="E165" s="23"/>
      <c r="F165" s="9"/>
      <c r="G165" s="23"/>
      <c r="H165" s="9"/>
      <c r="I165" s="23"/>
      <c r="J165" s="9"/>
      <c r="K165" s="23"/>
      <c r="L165" s="9"/>
      <c r="M165" s="23"/>
      <c r="N165" s="9"/>
      <c r="O165" s="23"/>
      <c r="P165" s="9"/>
      <c r="Q165" s="23"/>
      <c r="R165" s="14">
        <f t="shared" si="7"/>
        <v>0</v>
      </c>
      <c r="S165" s="38"/>
    </row>
    <row r="166" spans="1:19" ht="12.75">
      <c r="A166" s="4" t="s">
        <v>91</v>
      </c>
      <c r="B166" s="6"/>
      <c r="C166" s="23"/>
      <c r="D166" s="9"/>
      <c r="E166" s="23"/>
      <c r="F166" s="9"/>
      <c r="G166" s="23"/>
      <c r="H166" s="9"/>
      <c r="I166" s="23"/>
      <c r="J166" s="9"/>
      <c r="K166" s="23"/>
      <c r="L166" s="9"/>
      <c r="M166" s="23"/>
      <c r="N166" s="9"/>
      <c r="O166" s="23"/>
      <c r="P166" s="9"/>
      <c r="Q166" s="23"/>
      <c r="R166" s="14">
        <f t="shared" si="7"/>
        <v>0</v>
      </c>
      <c r="S166" s="38"/>
    </row>
    <row r="167" spans="1:19" ht="12.75">
      <c r="A167" s="4" t="s">
        <v>92</v>
      </c>
      <c r="B167" s="6"/>
      <c r="C167" s="23"/>
      <c r="D167" s="9"/>
      <c r="E167" s="23"/>
      <c r="F167" s="9"/>
      <c r="G167" s="23"/>
      <c r="H167" s="9"/>
      <c r="I167" s="23"/>
      <c r="J167" s="9"/>
      <c r="K167" s="23"/>
      <c r="L167" s="9"/>
      <c r="M167" s="23"/>
      <c r="N167" s="9"/>
      <c r="O167" s="23"/>
      <c r="P167" s="9"/>
      <c r="Q167" s="23"/>
      <c r="R167" s="14">
        <f t="shared" si="7"/>
        <v>0</v>
      </c>
      <c r="S167" s="38"/>
    </row>
    <row r="168" spans="1:19" ht="12.75">
      <c r="A168" s="4" t="s">
        <v>93</v>
      </c>
      <c r="B168" s="6"/>
      <c r="C168" s="23"/>
      <c r="D168" s="9"/>
      <c r="E168" s="23"/>
      <c r="F168" s="9"/>
      <c r="G168" s="23"/>
      <c r="H168" s="9"/>
      <c r="I168" s="23"/>
      <c r="J168" s="9"/>
      <c r="K168" s="23"/>
      <c r="L168" s="9"/>
      <c r="M168" s="23"/>
      <c r="N168" s="9"/>
      <c r="O168" s="23"/>
      <c r="P168" s="9"/>
      <c r="Q168" s="23"/>
      <c r="R168" s="14">
        <f t="shared" si="7"/>
        <v>0</v>
      </c>
      <c r="S168" s="38"/>
    </row>
    <row r="169" spans="1:19" ht="12.75">
      <c r="A169" s="4" t="s">
        <v>94</v>
      </c>
      <c r="B169" s="6"/>
      <c r="C169" s="23"/>
      <c r="D169" s="9"/>
      <c r="E169" s="23"/>
      <c r="F169" s="9"/>
      <c r="G169" s="23"/>
      <c r="H169" s="9"/>
      <c r="I169" s="23"/>
      <c r="J169" s="9"/>
      <c r="K169" s="23"/>
      <c r="L169" s="9"/>
      <c r="M169" s="23"/>
      <c r="N169" s="9"/>
      <c r="O169" s="23"/>
      <c r="P169" s="9"/>
      <c r="Q169" s="23"/>
      <c r="R169" s="14">
        <f t="shared" si="7"/>
        <v>0</v>
      </c>
      <c r="S169" s="38"/>
    </row>
    <row r="170" spans="1:19" ht="12.75">
      <c r="A170" s="4" t="s">
        <v>95</v>
      </c>
      <c r="B170" s="6"/>
      <c r="C170" s="23"/>
      <c r="D170" s="9"/>
      <c r="E170" s="23"/>
      <c r="F170" s="9"/>
      <c r="G170" s="23"/>
      <c r="H170" s="9"/>
      <c r="I170" s="23"/>
      <c r="J170" s="9"/>
      <c r="K170" s="23"/>
      <c r="L170" s="9"/>
      <c r="M170" s="23"/>
      <c r="N170" s="9"/>
      <c r="O170" s="23"/>
      <c r="P170" s="9"/>
      <c r="Q170" s="23"/>
      <c r="R170" s="14">
        <f t="shared" si="7"/>
        <v>0</v>
      </c>
      <c r="S170" s="38"/>
    </row>
    <row r="171" spans="1:19" ht="12.75">
      <c r="A171" s="4" t="s">
        <v>96</v>
      </c>
      <c r="B171" s="6"/>
      <c r="C171" s="23"/>
      <c r="D171" s="9"/>
      <c r="E171" s="23"/>
      <c r="F171" s="9"/>
      <c r="G171" s="23"/>
      <c r="H171" s="9"/>
      <c r="I171" s="23"/>
      <c r="J171" s="9"/>
      <c r="K171" s="23"/>
      <c r="L171" s="9"/>
      <c r="M171" s="23"/>
      <c r="N171" s="9"/>
      <c r="O171" s="23"/>
      <c r="P171" s="9"/>
      <c r="Q171" s="23"/>
      <c r="R171" s="14">
        <f t="shared" si="7"/>
        <v>0</v>
      </c>
      <c r="S171" s="38"/>
    </row>
    <row r="172" spans="1:19" ht="12.75">
      <c r="A172" s="4" t="s">
        <v>97</v>
      </c>
      <c r="B172" s="6"/>
      <c r="C172" s="23"/>
      <c r="D172" s="9"/>
      <c r="E172" s="23"/>
      <c r="F172" s="9"/>
      <c r="G172" s="23"/>
      <c r="H172" s="9"/>
      <c r="I172" s="23"/>
      <c r="J172" s="9"/>
      <c r="K172" s="23"/>
      <c r="L172" s="9"/>
      <c r="M172" s="23"/>
      <c r="N172" s="9"/>
      <c r="O172" s="23"/>
      <c r="P172" s="9"/>
      <c r="Q172" s="23"/>
      <c r="R172" s="14">
        <f t="shared" si="7"/>
        <v>0</v>
      </c>
      <c r="S172" s="38"/>
    </row>
    <row r="173" spans="1:19" ht="12.75">
      <c r="A173" s="4" t="s">
        <v>98</v>
      </c>
      <c r="B173" s="6"/>
      <c r="C173" s="23"/>
      <c r="D173" s="9"/>
      <c r="E173" s="23"/>
      <c r="F173" s="9"/>
      <c r="G173" s="23"/>
      <c r="H173" s="9"/>
      <c r="I173" s="23"/>
      <c r="J173" s="9"/>
      <c r="K173" s="23"/>
      <c r="L173" s="9"/>
      <c r="M173" s="23"/>
      <c r="N173" s="9"/>
      <c r="O173" s="23"/>
      <c r="P173" s="9"/>
      <c r="Q173" s="23"/>
      <c r="R173" s="14">
        <f t="shared" si="7"/>
        <v>0</v>
      </c>
      <c r="S173" s="38"/>
    </row>
    <row r="174" spans="1:19" ht="12.75">
      <c r="A174" s="4" t="s">
        <v>99</v>
      </c>
      <c r="B174" s="6"/>
      <c r="C174" s="23"/>
      <c r="D174" s="9"/>
      <c r="E174" s="23"/>
      <c r="F174" s="9"/>
      <c r="G174" s="23"/>
      <c r="H174" s="9"/>
      <c r="I174" s="23"/>
      <c r="J174" s="9"/>
      <c r="K174" s="23"/>
      <c r="L174" s="9"/>
      <c r="M174" s="23"/>
      <c r="N174" s="9"/>
      <c r="O174" s="23"/>
      <c r="P174" s="9"/>
      <c r="Q174" s="23"/>
      <c r="R174" s="14">
        <f t="shared" si="7"/>
        <v>0</v>
      </c>
      <c r="S174" s="38"/>
    </row>
    <row r="175" spans="1:19" ht="12.75">
      <c r="A175" s="4" t="s">
        <v>100</v>
      </c>
      <c r="B175" s="6"/>
      <c r="C175" s="23"/>
      <c r="D175" s="9"/>
      <c r="E175" s="23"/>
      <c r="F175" s="9"/>
      <c r="G175" s="23"/>
      <c r="H175" s="9"/>
      <c r="I175" s="23"/>
      <c r="J175" s="9"/>
      <c r="K175" s="23"/>
      <c r="L175" s="9"/>
      <c r="M175" s="23"/>
      <c r="N175" s="9"/>
      <c r="O175" s="23"/>
      <c r="P175" s="9"/>
      <c r="Q175" s="23"/>
      <c r="R175" s="14">
        <f t="shared" si="7"/>
        <v>0</v>
      </c>
      <c r="S175" s="38"/>
    </row>
    <row r="176" spans="1:19" ht="12.75">
      <c r="A176" s="4" t="s">
        <v>101</v>
      </c>
      <c r="B176" s="6"/>
      <c r="C176" s="23"/>
      <c r="D176" s="9"/>
      <c r="E176" s="23"/>
      <c r="F176" s="9"/>
      <c r="G176" s="23"/>
      <c r="H176" s="9"/>
      <c r="I176" s="23"/>
      <c r="J176" s="9"/>
      <c r="K176" s="23"/>
      <c r="L176" s="9"/>
      <c r="M176" s="23"/>
      <c r="N176" s="9"/>
      <c r="O176" s="23"/>
      <c r="P176" s="9"/>
      <c r="Q176" s="23"/>
      <c r="R176" s="14">
        <f t="shared" si="7"/>
        <v>0</v>
      </c>
      <c r="S176" s="38"/>
    </row>
    <row r="177" spans="1:19" ht="12.75">
      <c r="A177" s="4" t="s">
        <v>102</v>
      </c>
      <c r="B177" s="6"/>
      <c r="C177" s="23"/>
      <c r="D177" s="9"/>
      <c r="E177" s="23"/>
      <c r="F177" s="9"/>
      <c r="G177" s="23"/>
      <c r="H177" s="9"/>
      <c r="I177" s="23"/>
      <c r="J177" s="9"/>
      <c r="K177" s="23"/>
      <c r="L177" s="9"/>
      <c r="M177" s="23"/>
      <c r="N177" s="9"/>
      <c r="O177" s="23"/>
      <c r="P177" s="9"/>
      <c r="Q177" s="23"/>
      <c r="R177" s="14">
        <f t="shared" si="7"/>
        <v>0</v>
      </c>
      <c r="S177" s="38"/>
    </row>
    <row r="178" spans="1:19" ht="12.75">
      <c r="A178" s="4" t="s">
        <v>103</v>
      </c>
      <c r="B178" s="6"/>
      <c r="C178" s="23"/>
      <c r="D178" s="9"/>
      <c r="E178" s="23"/>
      <c r="F178" s="9"/>
      <c r="G178" s="23"/>
      <c r="H178" s="9"/>
      <c r="I178" s="23"/>
      <c r="J178" s="9"/>
      <c r="K178" s="23"/>
      <c r="L178" s="9"/>
      <c r="M178" s="23"/>
      <c r="N178" s="9"/>
      <c r="O178" s="23"/>
      <c r="P178" s="9"/>
      <c r="Q178" s="23"/>
      <c r="R178" s="14">
        <f t="shared" si="7"/>
        <v>0</v>
      </c>
      <c r="S178" s="38"/>
    </row>
    <row r="179" spans="1:19" ht="12.75">
      <c r="A179" s="4" t="s">
        <v>104</v>
      </c>
      <c r="B179" s="6"/>
      <c r="C179" s="23"/>
      <c r="D179" s="9"/>
      <c r="E179" s="23"/>
      <c r="F179" s="9"/>
      <c r="G179" s="23"/>
      <c r="H179" s="9"/>
      <c r="I179" s="23"/>
      <c r="J179" s="9"/>
      <c r="K179" s="23"/>
      <c r="L179" s="9"/>
      <c r="M179" s="23"/>
      <c r="N179" s="9"/>
      <c r="O179" s="23"/>
      <c r="P179" s="9"/>
      <c r="Q179" s="23"/>
      <c r="R179" s="14">
        <f t="shared" si="7"/>
        <v>0</v>
      </c>
      <c r="S179" s="38"/>
    </row>
    <row r="180" spans="1:19" ht="12.75">
      <c r="A180" s="4" t="s">
        <v>105</v>
      </c>
      <c r="B180" s="6"/>
      <c r="C180" s="23"/>
      <c r="D180" s="9"/>
      <c r="E180" s="23"/>
      <c r="F180" s="9"/>
      <c r="G180" s="23"/>
      <c r="H180" s="9"/>
      <c r="I180" s="23"/>
      <c r="J180" s="9"/>
      <c r="K180" s="23"/>
      <c r="L180" s="9"/>
      <c r="M180" s="23"/>
      <c r="N180" s="9"/>
      <c r="O180" s="23"/>
      <c r="P180" s="9"/>
      <c r="Q180" s="23"/>
      <c r="R180" s="14">
        <f t="shared" si="7"/>
        <v>0</v>
      </c>
      <c r="S180" s="38"/>
    </row>
    <row r="181" spans="1:19" ht="12.75">
      <c r="A181" s="4" t="s">
        <v>106</v>
      </c>
      <c r="B181" s="6"/>
      <c r="C181" s="23"/>
      <c r="D181" s="9"/>
      <c r="E181" s="23"/>
      <c r="F181" s="9"/>
      <c r="G181" s="23"/>
      <c r="H181" s="9"/>
      <c r="I181" s="23"/>
      <c r="J181" s="9"/>
      <c r="K181" s="23"/>
      <c r="L181" s="9"/>
      <c r="M181" s="23"/>
      <c r="N181" s="9"/>
      <c r="O181" s="23"/>
      <c r="P181" s="9"/>
      <c r="Q181" s="23"/>
      <c r="R181" s="14">
        <f t="shared" si="7"/>
        <v>0</v>
      </c>
      <c r="S181" s="38"/>
    </row>
    <row r="182" spans="1:19" ht="12.75">
      <c r="A182" s="4" t="s">
        <v>107</v>
      </c>
      <c r="B182" s="6"/>
      <c r="C182" s="23"/>
      <c r="D182" s="9"/>
      <c r="E182" s="23"/>
      <c r="F182" s="9"/>
      <c r="G182" s="23"/>
      <c r="H182" s="9"/>
      <c r="I182" s="23"/>
      <c r="J182" s="9"/>
      <c r="K182" s="23"/>
      <c r="L182" s="9"/>
      <c r="M182" s="23"/>
      <c r="N182" s="9"/>
      <c r="O182" s="23"/>
      <c r="P182" s="9"/>
      <c r="Q182" s="23"/>
      <c r="R182" s="14">
        <f t="shared" si="7"/>
        <v>0</v>
      </c>
      <c r="S182" s="38"/>
    </row>
    <row r="183" spans="1:19" ht="12.75">
      <c r="A183" s="4" t="s">
        <v>108</v>
      </c>
      <c r="B183" s="6"/>
      <c r="C183" s="23"/>
      <c r="D183" s="9"/>
      <c r="E183" s="23"/>
      <c r="F183" s="9"/>
      <c r="G183" s="23"/>
      <c r="H183" s="9"/>
      <c r="I183" s="23"/>
      <c r="J183" s="9"/>
      <c r="K183" s="23"/>
      <c r="L183" s="9"/>
      <c r="M183" s="23"/>
      <c r="N183" s="9"/>
      <c r="O183" s="23"/>
      <c r="P183" s="9"/>
      <c r="Q183" s="23"/>
      <c r="R183" s="14">
        <f t="shared" si="7"/>
        <v>0</v>
      </c>
      <c r="S183" s="38"/>
    </row>
    <row r="184" spans="1:19" ht="12.75">
      <c r="A184" s="4" t="s">
        <v>109</v>
      </c>
      <c r="B184" s="6"/>
      <c r="C184" s="23"/>
      <c r="D184" s="9"/>
      <c r="E184" s="23"/>
      <c r="F184" s="9"/>
      <c r="G184" s="23"/>
      <c r="H184" s="9"/>
      <c r="I184" s="23"/>
      <c r="J184" s="9"/>
      <c r="K184" s="23"/>
      <c r="L184" s="9"/>
      <c r="M184" s="23"/>
      <c r="N184" s="9"/>
      <c r="O184" s="23"/>
      <c r="P184" s="9"/>
      <c r="Q184" s="23"/>
      <c r="R184" s="14">
        <f t="shared" si="7"/>
        <v>0</v>
      </c>
      <c r="S184" s="38"/>
    </row>
    <row r="185" spans="1:19" ht="12.75">
      <c r="A185" s="4" t="s">
        <v>110</v>
      </c>
      <c r="B185" s="6"/>
      <c r="C185" s="23"/>
      <c r="D185" s="9"/>
      <c r="E185" s="23"/>
      <c r="F185" s="9"/>
      <c r="G185" s="23"/>
      <c r="H185" s="9"/>
      <c r="I185" s="23"/>
      <c r="J185" s="9"/>
      <c r="K185" s="23"/>
      <c r="L185" s="9"/>
      <c r="M185" s="23"/>
      <c r="N185" s="9"/>
      <c r="O185" s="23"/>
      <c r="P185" s="9"/>
      <c r="Q185" s="23"/>
      <c r="R185" s="14">
        <f t="shared" si="7"/>
        <v>0</v>
      </c>
      <c r="S185" s="38"/>
    </row>
    <row r="186" spans="1:19" ht="12.75">
      <c r="A186" s="4" t="s">
        <v>111</v>
      </c>
      <c r="B186" s="6"/>
      <c r="C186" s="23"/>
      <c r="D186" s="9"/>
      <c r="E186" s="23"/>
      <c r="F186" s="9"/>
      <c r="G186" s="23"/>
      <c r="H186" s="9"/>
      <c r="I186" s="23"/>
      <c r="J186" s="9"/>
      <c r="K186" s="23"/>
      <c r="L186" s="9"/>
      <c r="M186" s="23"/>
      <c r="N186" s="9"/>
      <c r="O186" s="23"/>
      <c r="P186" s="9"/>
      <c r="Q186" s="23"/>
      <c r="R186" s="14">
        <f t="shared" si="7"/>
        <v>0</v>
      </c>
      <c r="S186" s="38"/>
    </row>
    <row r="187" spans="1:19" ht="12.75">
      <c r="A187" s="4" t="s">
        <v>112</v>
      </c>
      <c r="B187" s="6"/>
      <c r="C187" s="23"/>
      <c r="D187" s="9"/>
      <c r="E187" s="23"/>
      <c r="F187" s="9"/>
      <c r="G187" s="23"/>
      <c r="H187" s="9"/>
      <c r="I187" s="23"/>
      <c r="J187" s="9"/>
      <c r="K187" s="23"/>
      <c r="L187" s="9"/>
      <c r="M187" s="23"/>
      <c r="N187" s="9"/>
      <c r="O187" s="23"/>
      <c r="P187" s="9"/>
      <c r="Q187" s="23"/>
      <c r="R187" s="14">
        <f t="shared" si="7"/>
        <v>0</v>
      </c>
      <c r="S187" s="38"/>
    </row>
    <row r="188" spans="1:19" ht="12.75">
      <c r="A188" s="4" t="s">
        <v>113</v>
      </c>
      <c r="B188" s="6"/>
      <c r="C188" s="23"/>
      <c r="D188" s="9"/>
      <c r="E188" s="23"/>
      <c r="F188" s="9"/>
      <c r="G188" s="23"/>
      <c r="H188" s="9"/>
      <c r="I188" s="23"/>
      <c r="J188" s="9"/>
      <c r="K188" s="23"/>
      <c r="L188" s="9"/>
      <c r="M188" s="23"/>
      <c r="N188" s="9"/>
      <c r="O188" s="23"/>
      <c r="P188" s="9"/>
      <c r="Q188" s="23"/>
      <c r="R188" s="14">
        <f t="shared" si="7"/>
        <v>0</v>
      </c>
      <c r="S188" s="38"/>
    </row>
    <row r="189" spans="1:19" ht="12.75">
      <c r="A189" s="4" t="s">
        <v>114</v>
      </c>
      <c r="B189" s="6"/>
      <c r="C189" s="23"/>
      <c r="D189" s="9"/>
      <c r="E189" s="23"/>
      <c r="F189" s="9"/>
      <c r="G189" s="23"/>
      <c r="H189" s="9"/>
      <c r="I189" s="23"/>
      <c r="J189" s="9"/>
      <c r="K189" s="23"/>
      <c r="L189" s="9"/>
      <c r="M189" s="23"/>
      <c r="N189" s="9"/>
      <c r="O189" s="23"/>
      <c r="P189" s="9"/>
      <c r="Q189" s="23"/>
      <c r="R189" s="14">
        <f t="shared" si="7"/>
        <v>0</v>
      </c>
      <c r="S189" s="38"/>
    </row>
    <row r="190" spans="1:19" ht="12.75">
      <c r="A190" s="4" t="s">
        <v>115</v>
      </c>
      <c r="B190" s="6"/>
      <c r="C190" s="23"/>
      <c r="D190" s="9"/>
      <c r="E190" s="23"/>
      <c r="F190" s="9"/>
      <c r="G190" s="23"/>
      <c r="H190" s="9"/>
      <c r="I190" s="23"/>
      <c r="J190" s="9"/>
      <c r="K190" s="23"/>
      <c r="L190" s="9"/>
      <c r="M190" s="23"/>
      <c r="N190" s="9"/>
      <c r="O190" s="23"/>
      <c r="P190" s="9"/>
      <c r="Q190" s="23"/>
      <c r="R190" s="14">
        <f t="shared" si="7"/>
        <v>0</v>
      </c>
      <c r="S190" s="38"/>
    </row>
    <row r="191" spans="1:19" ht="12.75">
      <c r="A191" s="4" t="s">
        <v>116</v>
      </c>
      <c r="B191" s="6"/>
      <c r="C191" s="23"/>
      <c r="D191" s="9"/>
      <c r="E191" s="23"/>
      <c r="F191" s="9"/>
      <c r="G191" s="23"/>
      <c r="H191" s="9"/>
      <c r="I191" s="23"/>
      <c r="J191" s="9"/>
      <c r="K191" s="23"/>
      <c r="L191" s="9"/>
      <c r="M191" s="23"/>
      <c r="N191" s="9"/>
      <c r="O191" s="23"/>
      <c r="P191" s="9"/>
      <c r="Q191" s="23"/>
      <c r="R191" s="14">
        <f t="shared" si="7"/>
        <v>0</v>
      </c>
      <c r="S191" s="38"/>
    </row>
    <row r="192" spans="1:19" ht="12.75">
      <c r="A192" s="4" t="s">
        <v>117</v>
      </c>
      <c r="B192" s="6"/>
      <c r="C192" s="23"/>
      <c r="D192" s="9"/>
      <c r="E192" s="23"/>
      <c r="F192" s="9"/>
      <c r="G192" s="23"/>
      <c r="H192" s="9"/>
      <c r="I192" s="23"/>
      <c r="J192" s="9"/>
      <c r="K192" s="23"/>
      <c r="L192" s="9"/>
      <c r="M192" s="23"/>
      <c r="N192" s="9"/>
      <c r="O192" s="23"/>
      <c r="P192" s="9"/>
      <c r="Q192" s="23"/>
      <c r="R192" s="14">
        <f t="shared" si="7"/>
        <v>0</v>
      </c>
      <c r="S192" s="38"/>
    </row>
    <row r="193" spans="1:19" ht="12.75">
      <c r="A193" s="4" t="s">
        <v>118</v>
      </c>
      <c r="B193" s="6"/>
      <c r="C193" s="23"/>
      <c r="D193" s="9"/>
      <c r="E193" s="23"/>
      <c r="F193" s="9"/>
      <c r="G193" s="23"/>
      <c r="H193" s="9"/>
      <c r="I193" s="23"/>
      <c r="J193" s="9"/>
      <c r="K193" s="23"/>
      <c r="L193" s="9"/>
      <c r="M193" s="23"/>
      <c r="N193" s="9"/>
      <c r="O193" s="23"/>
      <c r="P193" s="9"/>
      <c r="Q193" s="23"/>
      <c r="R193" s="14">
        <f t="shared" si="7"/>
        <v>0</v>
      </c>
      <c r="S193" s="38"/>
    </row>
    <row r="194" spans="1:19" ht="12.75">
      <c r="A194" s="4" t="s">
        <v>119</v>
      </c>
      <c r="B194" s="6"/>
      <c r="C194" s="23"/>
      <c r="D194" s="9"/>
      <c r="E194" s="23"/>
      <c r="F194" s="9"/>
      <c r="G194" s="23"/>
      <c r="H194" s="9"/>
      <c r="I194" s="23"/>
      <c r="J194" s="9"/>
      <c r="K194" s="23"/>
      <c r="L194" s="9"/>
      <c r="M194" s="23"/>
      <c r="N194" s="9"/>
      <c r="O194" s="23"/>
      <c r="P194" s="9"/>
      <c r="Q194" s="23"/>
      <c r="R194" s="14">
        <f t="shared" si="7"/>
        <v>0</v>
      </c>
      <c r="S194" s="38"/>
    </row>
    <row r="195" spans="1:19" ht="12.75">
      <c r="A195" s="4" t="s">
        <v>120</v>
      </c>
      <c r="B195" s="6"/>
      <c r="C195" s="23"/>
      <c r="D195" s="9"/>
      <c r="E195" s="23"/>
      <c r="F195" s="9"/>
      <c r="G195" s="23"/>
      <c r="H195" s="9"/>
      <c r="I195" s="23"/>
      <c r="J195" s="9"/>
      <c r="K195" s="23"/>
      <c r="L195" s="9"/>
      <c r="M195" s="23"/>
      <c r="N195" s="9"/>
      <c r="O195" s="23"/>
      <c r="P195" s="9"/>
      <c r="Q195" s="23"/>
      <c r="R195" s="14">
        <f t="shared" si="7"/>
        <v>0</v>
      </c>
      <c r="S195" s="38"/>
    </row>
    <row r="196" spans="1:19" ht="12.75">
      <c r="A196" s="4" t="s">
        <v>121</v>
      </c>
      <c r="B196" s="6"/>
      <c r="C196" s="23"/>
      <c r="D196" s="9"/>
      <c r="E196" s="23"/>
      <c r="F196" s="9"/>
      <c r="G196" s="23"/>
      <c r="H196" s="9"/>
      <c r="I196" s="23"/>
      <c r="J196" s="9"/>
      <c r="K196" s="23"/>
      <c r="L196" s="9"/>
      <c r="M196" s="23"/>
      <c r="N196" s="9"/>
      <c r="O196" s="23"/>
      <c r="P196" s="9"/>
      <c r="Q196" s="23"/>
      <c r="R196" s="14">
        <f t="shared" si="7"/>
        <v>0</v>
      </c>
      <c r="S196" s="38"/>
    </row>
    <row r="197" spans="1:19" ht="12.75">
      <c r="A197" s="4" t="s">
        <v>122</v>
      </c>
      <c r="B197" s="6"/>
      <c r="C197" s="23"/>
      <c r="D197" s="9"/>
      <c r="E197" s="23"/>
      <c r="F197" s="9"/>
      <c r="G197" s="23"/>
      <c r="H197" s="9"/>
      <c r="I197" s="23"/>
      <c r="J197" s="9"/>
      <c r="K197" s="23"/>
      <c r="L197" s="9"/>
      <c r="M197" s="23"/>
      <c r="N197" s="9"/>
      <c r="O197" s="23"/>
      <c r="P197" s="9"/>
      <c r="Q197" s="23"/>
      <c r="R197" s="14">
        <f t="shared" si="7"/>
        <v>0</v>
      </c>
      <c r="S197" s="38"/>
    </row>
    <row r="198" spans="1:19" ht="12.75">
      <c r="A198" s="4" t="s">
        <v>123</v>
      </c>
      <c r="B198" s="6"/>
      <c r="C198" s="23"/>
      <c r="D198" s="9"/>
      <c r="E198" s="23"/>
      <c r="F198" s="9"/>
      <c r="G198" s="23"/>
      <c r="H198" s="9"/>
      <c r="I198" s="23"/>
      <c r="J198" s="9"/>
      <c r="K198" s="23"/>
      <c r="L198" s="9"/>
      <c r="M198" s="23"/>
      <c r="N198" s="9"/>
      <c r="O198" s="23"/>
      <c r="P198" s="9"/>
      <c r="Q198" s="23"/>
      <c r="R198" s="14">
        <f aca="true" t="shared" si="8" ref="R198:R205">SUM(B198:Q198)</f>
        <v>0</v>
      </c>
      <c r="S198" s="38"/>
    </row>
    <row r="199" spans="1:19" ht="12.75">
      <c r="A199" s="4" t="s">
        <v>124</v>
      </c>
      <c r="B199" s="6"/>
      <c r="C199" s="23"/>
      <c r="D199" s="9"/>
      <c r="E199" s="23"/>
      <c r="F199" s="9"/>
      <c r="G199" s="23"/>
      <c r="H199" s="9"/>
      <c r="I199" s="23"/>
      <c r="J199" s="9"/>
      <c r="K199" s="23"/>
      <c r="L199" s="9"/>
      <c r="M199" s="23"/>
      <c r="N199" s="9"/>
      <c r="O199" s="23"/>
      <c r="P199" s="9"/>
      <c r="Q199" s="23"/>
      <c r="R199" s="14">
        <f t="shared" si="8"/>
        <v>0</v>
      </c>
      <c r="S199" s="38"/>
    </row>
    <row r="200" spans="1:19" ht="12.75">
      <c r="A200" s="4" t="s">
        <v>125</v>
      </c>
      <c r="B200" s="6"/>
      <c r="C200" s="23"/>
      <c r="D200" s="9"/>
      <c r="E200" s="23"/>
      <c r="F200" s="9"/>
      <c r="G200" s="23"/>
      <c r="H200" s="9"/>
      <c r="I200" s="23"/>
      <c r="J200" s="9"/>
      <c r="K200" s="23"/>
      <c r="L200" s="9"/>
      <c r="M200" s="23"/>
      <c r="N200" s="9"/>
      <c r="O200" s="23"/>
      <c r="P200" s="9"/>
      <c r="Q200" s="23"/>
      <c r="R200" s="14">
        <f t="shared" si="8"/>
        <v>0</v>
      </c>
      <c r="S200" s="38"/>
    </row>
    <row r="201" spans="1:19" ht="12.75">
      <c r="A201" s="4" t="s">
        <v>126</v>
      </c>
      <c r="B201" s="6"/>
      <c r="C201" s="23"/>
      <c r="D201" s="9"/>
      <c r="E201" s="23"/>
      <c r="F201" s="9"/>
      <c r="G201" s="23"/>
      <c r="H201" s="9"/>
      <c r="I201" s="23"/>
      <c r="J201" s="9"/>
      <c r="K201" s="23"/>
      <c r="L201" s="9"/>
      <c r="M201" s="23"/>
      <c r="N201" s="9"/>
      <c r="O201" s="23"/>
      <c r="P201" s="9"/>
      <c r="Q201" s="23"/>
      <c r="R201" s="14">
        <f t="shared" si="8"/>
        <v>0</v>
      </c>
      <c r="S201" s="38"/>
    </row>
    <row r="202" spans="1:19" ht="12.75">
      <c r="A202" s="4" t="s">
        <v>127</v>
      </c>
      <c r="B202" s="6"/>
      <c r="C202" s="23"/>
      <c r="D202" s="9"/>
      <c r="E202" s="23"/>
      <c r="F202" s="9"/>
      <c r="G202" s="23"/>
      <c r="H202" s="9"/>
      <c r="I202" s="23"/>
      <c r="J202" s="9"/>
      <c r="K202" s="23"/>
      <c r="L202" s="9"/>
      <c r="M202" s="23"/>
      <c r="N202" s="9"/>
      <c r="O202" s="23"/>
      <c r="P202" s="9"/>
      <c r="Q202" s="23"/>
      <c r="R202" s="14">
        <f t="shared" si="8"/>
        <v>0</v>
      </c>
      <c r="S202" s="38"/>
    </row>
    <row r="203" spans="1:19" ht="12.75">
      <c r="A203" s="4" t="s">
        <v>128</v>
      </c>
      <c r="B203" s="6"/>
      <c r="C203" s="23"/>
      <c r="D203" s="9"/>
      <c r="E203" s="23"/>
      <c r="F203" s="9"/>
      <c r="G203" s="23"/>
      <c r="H203" s="9"/>
      <c r="I203" s="23"/>
      <c r="J203" s="9"/>
      <c r="K203" s="23"/>
      <c r="L203" s="9"/>
      <c r="M203" s="23"/>
      <c r="N203" s="9"/>
      <c r="O203" s="23"/>
      <c r="P203" s="9"/>
      <c r="Q203" s="23"/>
      <c r="R203" s="14">
        <f t="shared" si="8"/>
        <v>0</v>
      </c>
      <c r="S203" s="38"/>
    </row>
    <row r="204" spans="1:19" ht="12.75">
      <c r="A204" s="4" t="s">
        <v>129</v>
      </c>
      <c r="B204" s="6"/>
      <c r="C204" s="23"/>
      <c r="D204" s="9"/>
      <c r="E204" s="23"/>
      <c r="F204" s="9"/>
      <c r="G204" s="23"/>
      <c r="H204" s="9"/>
      <c r="I204" s="23"/>
      <c r="J204" s="9"/>
      <c r="K204" s="23"/>
      <c r="L204" s="9"/>
      <c r="M204" s="23"/>
      <c r="N204" s="9"/>
      <c r="O204" s="23"/>
      <c r="P204" s="9"/>
      <c r="Q204" s="23"/>
      <c r="R204" s="14">
        <f t="shared" si="8"/>
        <v>0</v>
      </c>
      <c r="S204" s="38"/>
    </row>
    <row r="205" spans="1:19" ht="13.5" thickBot="1">
      <c r="A205" s="4" t="s">
        <v>130</v>
      </c>
      <c r="B205" s="7"/>
      <c r="C205" s="24"/>
      <c r="D205" s="10"/>
      <c r="E205" s="24"/>
      <c r="F205" s="10"/>
      <c r="G205" s="24"/>
      <c r="H205" s="10"/>
      <c r="I205" s="24"/>
      <c r="J205" s="10"/>
      <c r="K205" s="24"/>
      <c r="L205" s="10"/>
      <c r="M205" s="24"/>
      <c r="N205" s="10"/>
      <c r="O205" s="24"/>
      <c r="P205" s="10"/>
      <c r="Q205" s="24"/>
      <c r="R205" s="14">
        <f t="shared" si="8"/>
        <v>0</v>
      </c>
      <c r="S205" s="3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5"/>
  <sheetViews>
    <sheetView workbookViewId="0" topLeftCell="A1">
      <pane ySplit="1545" topLeftCell="BM6" activePane="bottomLeft" state="split"/>
      <selection pane="topLeft" activeCell="G2" sqref="G2"/>
      <selection pane="bottomLeft" activeCell="A6" sqref="A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5" customWidth="1"/>
    <col min="4" max="4" width="7.7109375" style="2" customWidth="1"/>
    <col min="5" max="5" width="7.7109375" style="25" customWidth="1"/>
    <col min="6" max="6" width="7.7109375" style="2" customWidth="1"/>
    <col min="7" max="7" width="7.7109375" style="25" customWidth="1"/>
    <col min="8" max="8" width="7.7109375" style="2" customWidth="1"/>
    <col min="9" max="9" width="7.7109375" style="25" customWidth="1"/>
    <col min="10" max="10" width="7.7109375" style="2" customWidth="1"/>
    <col min="11" max="11" width="7.7109375" style="25" customWidth="1"/>
    <col min="12" max="12" width="7.7109375" style="2" customWidth="1"/>
    <col min="13" max="13" width="7.7109375" style="25" customWidth="1"/>
    <col min="14" max="14" width="7.7109375" style="2" customWidth="1"/>
    <col min="15" max="15" width="7.7109375" style="25" customWidth="1"/>
    <col min="16" max="16" width="7.7109375" style="2" customWidth="1"/>
    <col min="17" max="17" width="7.7109375" style="25" customWidth="1"/>
    <col min="18" max="18" width="2.8515625" style="11" customWidth="1"/>
    <col min="19" max="19" width="2.8515625" style="37" customWidth="1"/>
    <col min="21" max="21" width="1.57421875" style="0" bestFit="1" customWidth="1"/>
  </cols>
  <sheetData>
    <row r="1" spans="1:24" ht="12.75">
      <c r="A1" s="131" t="s">
        <v>132</v>
      </c>
      <c r="B1" s="16">
        <f aca="true" t="shared" si="0" ref="B1:Q1">SUM(B6:B506)</f>
        <v>169</v>
      </c>
      <c r="C1" s="30">
        <f t="shared" si="0"/>
        <v>131</v>
      </c>
      <c r="D1" s="16">
        <f t="shared" si="0"/>
        <v>130</v>
      </c>
      <c r="E1" s="30">
        <f t="shared" si="0"/>
        <v>170</v>
      </c>
      <c r="F1" s="16">
        <f t="shared" si="0"/>
        <v>152</v>
      </c>
      <c r="G1" s="30">
        <f t="shared" si="0"/>
        <v>148</v>
      </c>
      <c r="H1" s="16">
        <f t="shared" si="0"/>
        <v>151</v>
      </c>
      <c r="I1" s="30">
        <f t="shared" si="0"/>
        <v>149</v>
      </c>
      <c r="J1" s="16">
        <f t="shared" si="0"/>
        <v>202</v>
      </c>
      <c r="K1" s="30">
        <f t="shared" si="0"/>
        <v>98</v>
      </c>
      <c r="L1" s="16">
        <f t="shared" si="0"/>
        <v>146</v>
      </c>
      <c r="M1" s="30">
        <f t="shared" si="0"/>
        <v>154</v>
      </c>
      <c r="N1" s="16">
        <f t="shared" si="0"/>
        <v>176</v>
      </c>
      <c r="O1" s="30">
        <f t="shared" si="0"/>
        <v>124</v>
      </c>
      <c r="P1" s="16">
        <f t="shared" si="0"/>
        <v>163</v>
      </c>
      <c r="Q1" s="16">
        <f t="shared" si="0"/>
        <v>137</v>
      </c>
      <c r="T1" s="36"/>
      <c r="X1" t="s">
        <v>180</v>
      </c>
    </row>
    <row r="2" spans="1:24" ht="12.75">
      <c r="A2" s="131" t="s">
        <v>153</v>
      </c>
      <c r="B2" s="26">
        <f>B1/(B1+C1)</f>
        <v>0.5633333333333334</v>
      </c>
      <c r="C2" s="31">
        <f>C1/(C1+B1)</f>
        <v>0.43666666666666665</v>
      </c>
      <c r="D2" s="26">
        <f>D1/(D1+E1)</f>
        <v>0.43333333333333335</v>
      </c>
      <c r="E2" s="31">
        <f>E1/(E1+D1)</f>
        <v>0.5666666666666667</v>
      </c>
      <c r="F2" s="26">
        <f>F1/(F1+G1)</f>
        <v>0.5066666666666667</v>
      </c>
      <c r="G2" s="31">
        <f>G1/(G1+F1)</f>
        <v>0.49333333333333335</v>
      </c>
      <c r="H2" s="26">
        <f>H1/(H1+I1)</f>
        <v>0.5033333333333333</v>
      </c>
      <c r="I2" s="31">
        <f>I1/(I1+H1)</f>
        <v>0.49666666666666665</v>
      </c>
      <c r="J2" s="26">
        <f>J1/(J1+K1)</f>
        <v>0.6733333333333333</v>
      </c>
      <c r="K2" s="31">
        <f>K1/(K1+J1)</f>
        <v>0.32666666666666666</v>
      </c>
      <c r="L2" s="26">
        <f>L1/(L1+M1)</f>
        <v>0.4866666666666667</v>
      </c>
      <c r="M2" s="31">
        <f>M1/(M1+L1)</f>
        <v>0.5133333333333333</v>
      </c>
      <c r="N2" s="26">
        <f>N1/(N1+O1)</f>
        <v>0.5866666666666667</v>
      </c>
      <c r="O2" s="31">
        <f>O1/(O1+N1)</f>
        <v>0.41333333333333333</v>
      </c>
      <c r="P2" s="26">
        <f>P1/(P1+Q1)</f>
        <v>0.5433333333333333</v>
      </c>
      <c r="Q2" s="26">
        <f>Q1/(Q1+P1)</f>
        <v>0.45666666666666667</v>
      </c>
      <c r="T2" s="36"/>
      <c r="X2" t="s">
        <v>191</v>
      </c>
    </row>
    <row r="3" spans="1:24" ht="12.75">
      <c r="A3" s="132" t="s">
        <v>131</v>
      </c>
      <c r="B3" s="17">
        <f aca="true" t="shared" si="1" ref="B3:Q3">COUNTA(B6:B506)</f>
        <v>60</v>
      </c>
      <c r="C3" s="32">
        <f t="shared" si="1"/>
        <v>60</v>
      </c>
      <c r="D3" s="17">
        <f t="shared" si="1"/>
        <v>60</v>
      </c>
      <c r="E3" s="17">
        <f t="shared" si="1"/>
        <v>60</v>
      </c>
      <c r="F3" s="35">
        <f t="shared" si="1"/>
        <v>60</v>
      </c>
      <c r="G3" s="32">
        <f t="shared" si="1"/>
        <v>60</v>
      </c>
      <c r="H3" s="17">
        <f t="shared" si="1"/>
        <v>60</v>
      </c>
      <c r="I3" s="32">
        <f t="shared" si="1"/>
        <v>60</v>
      </c>
      <c r="J3" s="17">
        <f t="shared" si="1"/>
        <v>60</v>
      </c>
      <c r="K3" s="32">
        <f t="shared" si="1"/>
        <v>60</v>
      </c>
      <c r="L3" s="17">
        <f t="shared" si="1"/>
        <v>60</v>
      </c>
      <c r="M3" s="32">
        <f t="shared" si="1"/>
        <v>60</v>
      </c>
      <c r="N3" s="17">
        <f t="shared" si="1"/>
        <v>60</v>
      </c>
      <c r="O3" s="32">
        <f t="shared" si="1"/>
        <v>60</v>
      </c>
      <c r="P3" s="17">
        <f t="shared" si="1"/>
        <v>60</v>
      </c>
      <c r="Q3" s="17">
        <f t="shared" si="1"/>
        <v>60</v>
      </c>
      <c r="X3" t="s">
        <v>170</v>
      </c>
    </row>
    <row r="4" spans="1:24" ht="12.75">
      <c r="A4" s="132" t="s">
        <v>133</v>
      </c>
      <c r="B4" s="18">
        <f aca="true" t="shared" si="2" ref="B4:Q4">COUNTIF(B6:B506,"&gt;2")/B3</f>
        <v>0.5333333333333333</v>
      </c>
      <c r="C4" s="33">
        <f t="shared" si="2"/>
        <v>0.4666666666666667</v>
      </c>
      <c r="D4" s="18">
        <f t="shared" si="2"/>
        <v>0.43333333333333335</v>
      </c>
      <c r="E4" s="33">
        <f t="shared" si="2"/>
        <v>0.5666666666666667</v>
      </c>
      <c r="F4" s="18">
        <f t="shared" si="2"/>
        <v>0.5166666666666667</v>
      </c>
      <c r="G4" s="33">
        <f t="shared" si="2"/>
        <v>0.48333333333333334</v>
      </c>
      <c r="H4" s="18">
        <f t="shared" si="2"/>
        <v>0.5666666666666667</v>
      </c>
      <c r="I4" s="33">
        <f t="shared" si="2"/>
        <v>0.43333333333333335</v>
      </c>
      <c r="J4" s="18">
        <f t="shared" si="2"/>
        <v>0.6666666666666666</v>
      </c>
      <c r="K4" s="33">
        <f t="shared" si="2"/>
        <v>0.3333333333333333</v>
      </c>
      <c r="L4" s="18">
        <f t="shared" si="2"/>
        <v>0.5</v>
      </c>
      <c r="M4" s="33">
        <f t="shared" si="2"/>
        <v>0.5</v>
      </c>
      <c r="N4" s="18">
        <f t="shared" si="2"/>
        <v>0.55</v>
      </c>
      <c r="O4" s="33">
        <f t="shared" si="2"/>
        <v>0.45</v>
      </c>
      <c r="P4" s="18">
        <f t="shared" si="2"/>
        <v>0.5666666666666667</v>
      </c>
      <c r="Q4" s="18">
        <f t="shared" si="2"/>
        <v>0.43333333333333335</v>
      </c>
      <c r="X4" t="s">
        <v>162</v>
      </c>
    </row>
    <row r="5" spans="1:24" ht="13.5" thickBot="1">
      <c r="A5" s="3"/>
      <c r="B5" s="20" t="s">
        <v>193</v>
      </c>
      <c r="C5" s="34" t="s">
        <v>191</v>
      </c>
      <c r="D5" s="29" t="s">
        <v>243</v>
      </c>
      <c r="E5" s="34" t="s">
        <v>244</v>
      </c>
      <c r="F5" s="29" t="s">
        <v>245</v>
      </c>
      <c r="G5" s="21" t="s">
        <v>246</v>
      </c>
      <c r="H5" s="19" t="s">
        <v>158</v>
      </c>
      <c r="I5" s="21" t="s">
        <v>135</v>
      </c>
      <c r="J5" s="19" t="s">
        <v>247</v>
      </c>
      <c r="K5" s="34" t="s">
        <v>248</v>
      </c>
      <c r="L5" s="29" t="s">
        <v>176</v>
      </c>
      <c r="M5" s="34" t="s">
        <v>249</v>
      </c>
      <c r="N5" s="133" t="s">
        <v>250</v>
      </c>
      <c r="O5" s="34" t="s">
        <v>134</v>
      </c>
      <c r="P5" s="29" t="s">
        <v>146</v>
      </c>
      <c r="Q5" s="21" t="s">
        <v>190</v>
      </c>
      <c r="X5" t="s">
        <v>163</v>
      </c>
    </row>
    <row r="6" spans="1:24" ht="12.75">
      <c r="A6" s="4" t="s">
        <v>146</v>
      </c>
      <c r="B6" s="5">
        <v>4</v>
      </c>
      <c r="C6" s="22">
        <v>1</v>
      </c>
      <c r="D6" s="8">
        <v>5</v>
      </c>
      <c r="E6" s="22">
        <v>0</v>
      </c>
      <c r="F6" s="8">
        <v>4</v>
      </c>
      <c r="G6" s="22">
        <v>1</v>
      </c>
      <c r="H6" s="8">
        <v>4</v>
      </c>
      <c r="I6" s="22">
        <v>1</v>
      </c>
      <c r="J6" s="8">
        <v>5</v>
      </c>
      <c r="K6" s="22">
        <v>0</v>
      </c>
      <c r="L6" s="8">
        <v>5</v>
      </c>
      <c r="M6" s="22">
        <v>0</v>
      </c>
      <c r="N6" s="8">
        <v>5</v>
      </c>
      <c r="O6" s="22">
        <v>0</v>
      </c>
      <c r="P6" s="8">
        <v>5</v>
      </c>
      <c r="Q6" s="22">
        <v>0</v>
      </c>
      <c r="R6" s="14">
        <f aca="true" t="shared" si="3" ref="R6:R37">SUM(B6:Q6)</f>
        <v>40</v>
      </c>
      <c r="S6" s="38"/>
      <c r="T6" s="12" t="s">
        <v>151</v>
      </c>
      <c r="X6" t="s">
        <v>219</v>
      </c>
    </row>
    <row r="7" spans="1:24" ht="12.75">
      <c r="A7" s="4" t="s">
        <v>246</v>
      </c>
      <c r="B7" s="6">
        <v>4</v>
      </c>
      <c r="C7" s="23">
        <v>1</v>
      </c>
      <c r="D7" s="9">
        <v>0</v>
      </c>
      <c r="E7" s="23">
        <v>5</v>
      </c>
      <c r="F7" s="9">
        <v>0</v>
      </c>
      <c r="G7" s="23">
        <v>5</v>
      </c>
      <c r="H7" s="9">
        <v>4</v>
      </c>
      <c r="I7" s="23">
        <v>1</v>
      </c>
      <c r="J7" s="9">
        <v>2</v>
      </c>
      <c r="K7" s="23">
        <v>3</v>
      </c>
      <c r="L7" s="9">
        <v>5</v>
      </c>
      <c r="M7" s="23">
        <v>0</v>
      </c>
      <c r="N7" s="9">
        <v>5</v>
      </c>
      <c r="O7" s="23">
        <v>0</v>
      </c>
      <c r="P7" s="9">
        <v>3</v>
      </c>
      <c r="Q7" s="23">
        <v>2</v>
      </c>
      <c r="R7" s="14">
        <f t="shared" si="3"/>
        <v>40</v>
      </c>
      <c r="S7" s="38"/>
      <c r="T7">
        <f>$B1</f>
        <v>169</v>
      </c>
      <c r="U7" t="s">
        <v>157</v>
      </c>
      <c r="V7" t="str">
        <f>$X$1</f>
        <v>Crono801</v>
      </c>
      <c r="X7" t="s">
        <v>158</v>
      </c>
    </row>
    <row r="8" spans="1:24" ht="12.75">
      <c r="A8" s="4" t="s">
        <v>138</v>
      </c>
      <c r="B8" s="6">
        <v>1</v>
      </c>
      <c r="C8" s="23">
        <v>4</v>
      </c>
      <c r="D8" s="9">
        <v>1</v>
      </c>
      <c r="E8" s="23">
        <v>4</v>
      </c>
      <c r="F8" s="9">
        <v>5</v>
      </c>
      <c r="G8" s="23">
        <v>0</v>
      </c>
      <c r="H8" s="9">
        <v>0</v>
      </c>
      <c r="I8" s="23">
        <v>5</v>
      </c>
      <c r="J8" s="9">
        <v>5</v>
      </c>
      <c r="K8" s="23">
        <v>0</v>
      </c>
      <c r="L8" s="9">
        <v>1</v>
      </c>
      <c r="M8" s="23">
        <v>4</v>
      </c>
      <c r="N8" s="9">
        <v>2</v>
      </c>
      <c r="O8" s="23">
        <v>3</v>
      </c>
      <c r="P8" s="9">
        <v>5</v>
      </c>
      <c r="Q8" s="23">
        <v>0</v>
      </c>
      <c r="R8" s="14">
        <f t="shared" si="3"/>
        <v>40</v>
      </c>
      <c r="S8" s="38"/>
      <c r="T8">
        <f>$C1</f>
        <v>131</v>
      </c>
      <c r="U8" t="s">
        <v>157</v>
      </c>
      <c r="V8" t="str">
        <f>$X$2</f>
        <v>stingers</v>
      </c>
      <c r="X8" t="s">
        <v>160</v>
      </c>
    </row>
    <row r="9" spans="1:24" ht="12.75">
      <c r="A9" s="4" t="s">
        <v>284</v>
      </c>
      <c r="B9" s="6">
        <v>5</v>
      </c>
      <c r="C9" s="23">
        <v>0</v>
      </c>
      <c r="D9" s="9">
        <v>2</v>
      </c>
      <c r="E9" s="23">
        <v>3</v>
      </c>
      <c r="F9" s="9">
        <v>4</v>
      </c>
      <c r="G9" s="23">
        <v>1</v>
      </c>
      <c r="H9" s="9">
        <v>1</v>
      </c>
      <c r="I9" s="23">
        <v>4</v>
      </c>
      <c r="J9" s="9">
        <v>0</v>
      </c>
      <c r="K9" s="23">
        <v>5</v>
      </c>
      <c r="L9" s="9">
        <v>3</v>
      </c>
      <c r="M9" s="23">
        <v>2</v>
      </c>
      <c r="N9" s="9">
        <v>1</v>
      </c>
      <c r="O9" s="23">
        <v>4</v>
      </c>
      <c r="P9" s="9">
        <v>2</v>
      </c>
      <c r="Q9" s="23">
        <v>3</v>
      </c>
      <c r="R9" s="14">
        <f t="shared" si="3"/>
        <v>40</v>
      </c>
      <c r="S9" s="38"/>
      <c r="V9" s="27" t="s">
        <v>154</v>
      </c>
      <c r="X9" t="s">
        <v>168</v>
      </c>
    </row>
    <row r="10" spans="1:24" ht="12.75">
      <c r="A10" s="4" t="s">
        <v>245</v>
      </c>
      <c r="B10" s="6">
        <v>3</v>
      </c>
      <c r="C10" s="23">
        <v>2</v>
      </c>
      <c r="D10" s="9">
        <v>2</v>
      </c>
      <c r="E10" s="23">
        <v>3</v>
      </c>
      <c r="F10" s="9">
        <v>5</v>
      </c>
      <c r="G10" s="23">
        <v>0</v>
      </c>
      <c r="H10" s="9">
        <v>3</v>
      </c>
      <c r="I10" s="23">
        <v>2</v>
      </c>
      <c r="J10" s="9">
        <v>5</v>
      </c>
      <c r="K10" s="23">
        <v>0</v>
      </c>
      <c r="L10" s="9">
        <v>2</v>
      </c>
      <c r="M10" s="23">
        <v>3</v>
      </c>
      <c r="N10" s="9">
        <v>4</v>
      </c>
      <c r="O10" s="23">
        <v>1</v>
      </c>
      <c r="P10" s="9">
        <v>4</v>
      </c>
      <c r="Q10" s="23">
        <v>1</v>
      </c>
      <c r="R10" s="14">
        <f t="shared" si="3"/>
        <v>40</v>
      </c>
      <c r="S10" s="38"/>
      <c r="T10">
        <f>$D1</f>
        <v>130</v>
      </c>
      <c r="U10" t="s">
        <v>157</v>
      </c>
      <c r="V10" t="str">
        <f>$X$3</f>
        <v>Eeeevil Overlord</v>
      </c>
      <c r="X10" t="s">
        <v>179</v>
      </c>
    </row>
    <row r="11" spans="1:24" ht="12.75">
      <c r="A11" s="4" t="s">
        <v>135</v>
      </c>
      <c r="B11" s="6">
        <v>1</v>
      </c>
      <c r="C11" s="23">
        <v>4</v>
      </c>
      <c r="D11" s="9">
        <v>0</v>
      </c>
      <c r="E11" s="23">
        <v>5</v>
      </c>
      <c r="F11" s="9">
        <v>4</v>
      </c>
      <c r="G11" s="23">
        <v>1</v>
      </c>
      <c r="H11" s="9">
        <v>0</v>
      </c>
      <c r="I11" s="23">
        <v>5</v>
      </c>
      <c r="J11" s="9">
        <v>4</v>
      </c>
      <c r="K11" s="23">
        <v>1</v>
      </c>
      <c r="L11" s="9">
        <v>3</v>
      </c>
      <c r="M11" s="23">
        <v>2</v>
      </c>
      <c r="N11" s="9">
        <v>3</v>
      </c>
      <c r="O11" s="23">
        <v>2</v>
      </c>
      <c r="P11" s="9">
        <v>4</v>
      </c>
      <c r="Q11" s="23">
        <v>1</v>
      </c>
      <c r="R11" s="14">
        <f t="shared" si="3"/>
        <v>40</v>
      </c>
      <c r="S11" s="38"/>
      <c r="T11">
        <f>$E1</f>
        <v>170</v>
      </c>
      <c r="U11" t="s">
        <v>157</v>
      </c>
      <c r="V11" t="str">
        <f>$X$4</f>
        <v>neonreaper</v>
      </c>
      <c r="X11" t="s">
        <v>176</v>
      </c>
    </row>
    <row r="12" spans="1:24" ht="12.75">
      <c r="A12" s="4" t="s">
        <v>186</v>
      </c>
      <c r="B12" s="6">
        <v>4</v>
      </c>
      <c r="C12" s="23">
        <v>1</v>
      </c>
      <c r="D12" s="9">
        <v>1</v>
      </c>
      <c r="E12" s="23">
        <v>4</v>
      </c>
      <c r="F12" s="9">
        <v>4</v>
      </c>
      <c r="G12" s="23">
        <v>1</v>
      </c>
      <c r="H12" s="9">
        <v>4</v>
      </c>
      <c r="I12" s="23">
        <v>1</v>
      </c>
      <c r="J12" s="9">
        <v>4</v>
      </c>
      <c r="K12" s="23">
        <v>1</v>
      </c>
      <c r="L12" s="9">
        <v>1</v>
      </c>
      <c r="M12" s="23">
        <v>4</v>
      </c>
      <c r="N12" s="9">
        <v>4</v>
      </c>
      <c r="O12" s="23">
        <v>1</v>
      </c>
      <c r="P12" s="9">
        <v>2</v>
      </c>
      <c r="Q12" s="23">
        <v>3</v>
      </c>
      <c r="R12" s="14">
        <f t="shared" si="3"/>
        <v>40</v>
      </c>
      <c r="S12" s="38"/>
      <c r="V12" s="27" t="s">
        <v>154</v>
      </c>
      <c r="X12" t="s">
        <v>177</v>
      </c>
    </row>
    <row r="13" spans="1:24" ht="12.75">
      <c r="A13" s="4" t="s">
        <v>143</v>
      </c>
      <c r="B13" s="6">
        <v>2</v>
      </c>
      <c r="C13" s="23">
        <v>3</v>
      </c>
      <c r="D13" s="9">
        <v>3</v>
      </c>
      <c r="E13" s="23">
        <v>2</v>
      </c>
      <c r="F13" s="9">
        <v>1</v>
      </c>
      <c r="G13" s="23">
        <v>4</v>
      </c>
      <c r="H13" s="9">
        <v>2</v>
      </c>
      <c r="I13" s="23">
        <v>3</v>
      </c>
      <c r="J13" s="9">
        <v>0</v>
      </c>
      <c r="K13" s="23">
        <v>5</v>
      </c>
      <c r="L13" s="9">
        <v>1</v>
      </c>
      <c r="M13" s="23">
        <v>4</v>
      </c>
      <c r="N13" s="9">
        <v>1</v>
      </c>
      <c r="O13" s="23">
        <v>4</v>
      </c>
      <c r="P13" s="9">
        <v>3</v>
      </c>
      <c r="Q13" s="23">
        <v>2</v>
      </c>
      <c r="R13" s="14">
        <f t="shared" si="3"/>
        <v>40</v>
      </c>
      <c r="S13" s="38"/>
      <c r="T13">
        <f>$F1</f>
        <v>152</v>
      </c>
      <c r="U13" t="s">
        <v>157</v>
      </c>
      <c r="V13" t="str">
        <f>$X$5</f>
        <v>KleenexTissue50</v>
      </c>
      <c r="X13" t="s">
        <v>159</v>
      </c>
    </row>
    <row r="14" spans="1:24" ht="12.75">
      <c r="A14" s="4" t="s">
        <v>289</v>
      </c>
      <c r="B14" s="6">
        <v>2</v>
      </c>
      <c r="C14" s="23">
        <v>3</v>
      </c>
      <c r="D14" s="9">
        <v>2</v>
      </c>
      <c r="E14" s="23">
        <v>3</v>
      </c>
      <c r="F14" s="9">
        <v>2</v>
      </c>
      <c r="G14" s="23">
        <v>3</v>
      </c>
      <c r="H14" s="9">
        <v>3</v>
      </c>
      <c r="I14" s="23">
        <v>2</v>
      </c>
      <c r="J14" s="9">
        <v>4</v>
      </c>
      <c r="K14" s="23">
        <v>1</v>
      </c>
      <c r="L14" s="9">
        <v>3</v>
      </c>
      <c r="M14" s="23">
        <v>2</v>
      </c>
      <c r="N14" s="9">
        <v>4</v>
      </c>
      <c r="O14" s="23">
        <v>1</v>
      </c>
      <c r="P14" s="9">
        <v>0</v>
      </c>
      <c r="Q14" s="23">
        <v>5</v>
      </c>
      <c r="R14" s="14">
        <f t="shared" si="3"/>
        <v>40</v>
      </c>
      <c r="S14" s="38"/>
      <c r="T14">
        <f>$G1</f>
        <v>148</v>
      </c>
      <c r="U14" t="s">
        <v>157</v>
      </c>
      <c r="V14" t="str">
        <f>$X$6</f>
        <v>DpOblivion</v>
      </c>
      <c r="X14" t="s">
        <v>134</v>
      </c>
    </row>
    <row r="15" spans="1:24" ht="12.75">
      <c r="A15" s="4" t="s">
        <v>271</v>
      </c>
      <c r="B15" s="6">
        <v>2</v>
      </c>
      <c r="C15" s="23">
        <v>3</v>
      </c>
      <c r="D15" s="9">
        <v>3</v>
      </c>
      <c r="E15" s="23">
        <v>2</v>
      </c>
      <c r="F15" s="9">
        <v>3</v>
      </c>
      <c r="G15" s="23">
        <v>2</v>
      </c>
      <c r="H15" s="9">
        <v>1</v>
      </c>
      <c r="I15" s="23">
        <v>4</v>
      </c>
      <c r="J15" s="9">
        <v>3</v>
      </c>
      <c r="K15" s="23">
        <v>2</v>
      </c>
      <c r="L15" s="9">
        <v>1</v>
      </c>
      <c r="M15" s="23">
        <v>4</v>
      </c>
      <c r="N15" s="9">
        <v>2</v>
      </c>
      <c r="O15" s="23">
        <v>3</v>
      </c>
      <c r="P15" s="9">
        <v>2</v>
      </c>
      <c r="Q15" s="23">
        <v>3</v>
      </c>
      <c r="R15" s="14">
        <f t="shared" si="3"/>
        <v>40</v>
      </c>
      <c r="S15" s="38"/>
      <c r="V15" s="27" t="s">
        <v>154</v>
      </c>
      <c r="X15" t="s">
        <v>141</v>
      </c>
    </row>
    <row r="16" spans="1:24" ht="12.75">
      <c r="A16" s="4" t="s">
        <v>243</v>
      </c>
      <c r="B16" s="6">
        <v>3</v>
      </c>
      <c r="C16" s="23">
        <v>2</v>
      </c>
      <c r="D16" s="9">
        <v>5</v>
      </c>
      <c r="E16" s="23">
        <v>0</v>
      </c>
      <c r="F16" s="9">
        <v>4</v>
      </c>
      <c r="G16" s="23">
        <v>1</v>
      </c>
      <c r="H16" s="9">
        <v>4</v>
      </c>
      <c r="I16" s="23">
        <v>1</v>
      </c>
      <c r="J16" s="9">
        <v>1</v>
      </c>
      <c r="K16" s="23">
        <v>4</v>
      </c>
      <c r="L16" s="9">
        <v>1</v>
      </c>
      <c r="M16" s="23">
        <v>4</v>
      </c>
      <c r="N16" s="9">
        <v>2</v>
      </c>
      <c r="O16" s="23">
        <v>3</v>
      </c>
      <c r="P16" s="9">
        <v>4</v>
      </c>
      <c r="Q16" s="23">
        <v>1</v>
      </c>
      <c r="R16" s="14">
        <f t="shared" si="3"/>
        <v>40</v>
      </c>
      <c r="S16" s="38"/>
      <c r="T16">
        <f>$H1</f>
        <v>151</v>
      </c>
      <c r="U16" t="s">
        <v>157</v>
      </c>
      <c r="V16" t="str">
        <f>$X$7</f>
        <v>th3l3fty</v>
      </c>
      <c r="X16" t="s">
        <v>175</v>
      </c>
    </row>
    <row r="17" spans="1:22" ht="12.75">
      <c r="A17" s="4" t="s">
        <v>257</v>
      </c>
      <c r="B17" s="6">
        <v>1</v>
      </c>
      <c r="C17" s="23">
        <v>4</v>
      </c>
      <c r="D17" s="9">
        <v>3</v>
      </c>
      <c r="E17" s="23">
        <v>2</v>
      </c>
      <c r="F17" s="9">
        <v>4</v>
      </c>
      <c r="G17" s="23">
        <v>1</v>
      </c>
      <c r="H17" s="9">
        <v>3</v>
      </c>
      <c r="I17" s="23">
        <v>2</v>
      </c>
      <c r="J17" s="9">
        <v>5</v>
      </c>
      <c r="K17" s="23">
        <v>0</v>
      </c>
      <c r="L17" s="9">
        <v>4</v>
      </c>
      <c r="M17" s="23">
        <v>1</v>
      </c>
      <c r="N17" s="9">
        <v>5</v>
      </c>
      <c r="O17" s="23">
        <v>0</v>
      </c>
      <c r="P17" s="9">
        <v>0</v>
      </c>
      <c r="Q17" s="23">
        <v>5</v>
      </c>
      <c r="R17" s="14">
        <f t="shared" si="3"/>
        <v>40</v>
      </c>
      <c r="S17" s="38"/>
      <c r="T17">
        <f>$I1</f>
        <v>149</v>
      </c>
      <c r="U17" t="s">
        <v>157</v>
      </c>
      <c r="V17" t="str">
        <f>$X$8</f>
        <v>raytan7585</v>
      </c>
    </row>
    <row r="18" spans="1:22" ht="12.75">
      <c r="A18" s="4" t="s">
        <v>190</v>
      </c>
      <c r="B18" s="6">
        <v>3</v>
      </c>
      <c r="C18" s="23">
        <v>2</v>
      </c>
      <c r="D18" s="9">
        <v>0</v>
      </c>
      <c r="E18" s="23">
        <v>5</v>
      </c>
      <c r="F18" s="9">
        <v>1</v>
      </c>
      <c r="G18" s="23">
        <v>4</v>
      </c>
      <c r="H18" s="9">
        <v>4</v>
      </c>
      <c r="I18" s="23">
        <v>1</v>
      </c>
      <c r="J18" s="9">
        <v>2</v>
      </c>
      <c r="K18" s="23">
        <v>3</v>
      </c>
      <c r="L18" s="9">
        <v>2</v>
      </c>
      <c r="M18" s="23">
        <v>3</v>
      </c>
      <c r="N18" s="9">
        <v>3</v>
      </c>
      <c r="O18" s="23">
        <v>2</v>
      </c>
      <c r="P18" s="9">
        <v>0</v>
      </c>
      <c r="Q18" s="23">
        <v>5</v>
      </c>
      <c r="R18" s="14">
        <f t="shared" si="3"/>
        <v>40</v>
      </c>
      <c r="S18" s="38"/>
      <c r="V18" s="27" t="s">
        <v>154</v>
      </c>
    </row>
    <row r="19" spans="1:22" ht="12.75">
      <c r="A19" s="4" t="s">
        <v>196</v>
      </c>
      <c r="B19" s="6">
        <v>2</v>
      </c>
      <c r="C19" s="23">
        <v>3</v>
      </c>
      <c r="D19" s="9">
        <v>5</v>
      </c>
      <c r="E19" s="23">
        <v>0</v>
      </c>
      <c r="F19" s="9">
        <v>0</v>
      </c>
      <c r="G19" s="23">
        <v>5</v>
      </c>
      <c r="H19" s="9">
        <v>0</v>
      </c>
      <c r="I19" s="23">
        <v>5</v>
      </c>
      <c r="J19" s="9">
        <v>1</v>
      </c>
      <c r="K19" s="23">
        <v>4</v>
      </c>
      <c r="L19" s="9">
        <v>0</v>
      </c>
      <c r="M19" s="23">
        <v>5</v>
      </c>
      <c r="N19" s="9">
        <v>5</v>
      </c>
      <c r="O19" s="23">
        <v>0</v>
      </c>
      <c r="P19" s="9">
        <v>1</v>
      </c>
      <c r="Q19" s="23">
        <v>4</v>
      </c>
      <c r="R19" s="14">
        <f t="shared" si="3"/>
        <v>40</v>
      </c>
      <c r="S19" s="38"/>
      <c r="T19">
        <f>$J1</f>
        <v>202</v>
      </c>
      <c r="U19" t="s">
        <v>157</v>
      </c>
      <c r="V19" t="str">
        <f>$X$9</f>
        <v>FFDragon</v>
      </c>
    </row>
    <row r="20" spans="1:22" ht="12.75">
      <c r="A20" s="4" t="s">
        <v>144</v>
      </c>
      <c r="B20" s="6">
        <v>1</v>
      </c>
      <c r="C20" s="23">
        <v>4</v>
      </c>
      <c r="D20" s="9">
        <v>4</v>
      </c>
      <c r="E20" s="23">
        <v>1</v>
      </c>
      <c r="F20" s="9">
        <v>1</v>
      </c>
      <c r="G20" s="23">
        <v>4</v>
      </c>
      <c r="H20" s="9">
        <v>3</v>
      </c>
      <c r="I20" s="23">
        <v>2</v>
      </c>
      <c r="J20" s="9">
        <v>3</v>
      </c>
      <c r="K20" s="23">
        <v>2</v>
      </c>
      <c r="L20" s="9">
        <v>2</v>
      </c>
      <c r="M20" s="23">
        <v>3</v>
      </c>
      <c r="N20" s="9">
        <v>2</v>
      </c>
      <c r="O20" s="23">
        <v>3</v>
      </c>
      <c r="P20" s="9">
        <v>1</v>
      </c>
      <c r="Q20" s="23">
        <v>4</v>
      </c>
      <c r="R20" s="14">
        <f t="shared" si="3"/>
        <v>40</v>
      </c>
      <c r="S20" s="38"/>
      <c r="T20">
        <f>$K1</f>
        <v>98</v>
      </c>
      <c r="U20" t="s">
        <v>157</v>
      </c>
      <c r="V20" t="str">
        <f>$X$10</f>
        <v>Sir Chris</v>
      </c>
    </row>
    <row r="21" spans="1:22" ht="12.75">
      <c r="A21" s="4" t="s">
        <v>139</v>
      </c>
      <c r="B21" s="6">
        <v>0</v>
      </c>
      <c r="C21" s="23">
        <v>5</v>
      </c>
      <c r="D21" s="9">
        <v>3</v>
      </c>
      <c r="E21" s="23">
        <v>2</v>
      </c>
      <c r="F21" s="9">
        <v>1</v>
      </c>
      <c r="G21" s="23">
        <v>4</v>
      </c>
      <c r="H21" s="9">
        <v>1</v>
      </c>
      <c r="I21" s="23">
        <v>4</v>
      </c>
      <c r="J21" s="9">
        <v>1</v>
      </c>
      <c r="K21" s="23">
        <v>4</v>
      </c>
      <c r="L21" s="9">
        <v>2</v>
      </c>
      <c r="M21" s="23">
        <v>3</v>
      </c>
      <c r="N21" s="9">
        <v>5</v>
      </c>
      <c r="O21" s="23">
        <v>0</v>
      </c>
      <c r="P21" s="9">
        <v>3</v>
      </c>
      <c r="Q21" s="23">
        <v>2</v>
      </c>
      <c r="R21" s="14">
        <f t="shared" si="3"/>
        <v>40</v>
      </c>
      <c r="S21" s="38"/>
      <c r="V21" s="27" t="s">
        <v>154</v>
      </c>
    </row>
    <row r="22" spans="1:22" ht="12.75">
      <c r="A22" s="4" t="s">
        <v>244</v>
      </c>
      <c r="B22" s="6">
        <v>5</v>
      </c>
      <c r="C22" s="23">
        <v>0</v>
      </c>
      <c r="D22" s="9">
        <v>0</v>
      </c>
      <c r="E22" s="23">
        <v>5</v>
      </c>
      <c r="F22" s="9">
        <v>3</v>
      </c>
      <c r="G22" s="23">
        <v>2</v>
      </c>
      <c r="H22" s="9">
        <v>0</v>
      </c>
      <c r="I22" s="23">
        <v>5</v>
      </c>
      <c r="J22" s="9">
        <v>2</v>
      </c>
      <c r="K22" s="23">
        <v>3</v>
      </c>
      <c r="L22" s="9">
        <v>3</v>
      </c>
      <c r="M22" s="23">
        <v>2</v>
      </c>
      <c r="N22" s="9">
        <v>5</v>
      </c>
      <c r="O22" s="23">
        <v>0</v>
      </c>
      <c r="P22" s="9">
        <v>3</v>
      </c>
      <c r="Q22" s="23">
        <v>2</v>
      </c>
      <c r="R22" s="14">
        <f t="shared" si="3"/>
        <v>40</v>
      </c>
      <c r="S22" s="38"/>
      <c r="T22">
        <f>$L1</f>
        <v>146</v>
      </c>
      <c r="U22" t="s">
        <v>157</v>
      </c>
      <c r="V22" t="str">
        <f>$X$11</f>
        <v>Shake</v>
      </c>
    </row>
    <row r="23" spans="1:22" ht="12.75">
      <c r="A23" s="4" t="s">
        <v>253</v>
      </c>
      <c r="B23" s="6">
        <v>0</v>
      </c>
      <c r="C23" s="23">
        <v>5</v>
      </c>
      <c r="D23" s="9">
        <v>0</v>
      </c>
      <c r="E23" s="23">
        <v>5</v>
      </c>
      <c r="F23" s="9">
        <v>0</v>
      </c>
      <c r="G23" s="23">
        <v>5</v>
      </c>
      <c r="H23" s="9">
        <v>0</v>
      </c>
      <c r="I23" s="23">
        <v>5</v>
      </c>
      <c r="J23" s="9">
        <v>5</v>
      </c>
      <c r="K23" s="23">
        <v>0</v>
      </c>
      <c r="L23" s="9">
        <v>5</v>
      </c>
      <c r="M23" s="23">
        <v>0</v>
      </c>
      <c r="N23" s="9">
        <v>2</v>
      </c>
      <c r="O23" s="23">
        <v>3</v>
      </c>
      <c r="P23" s="9">
        <v>4</v>
      </c>
      <c r="Q23" s="23">
        <v>1</v>
      </c>
      <c r="R23" s="14">
        <f t="shared" si="3"/>
        <v>40</v>
      </c>
      <c r="S23" s="38"/>
      <c r="T23">
        <f>$M1</f>
        <v>154</v>
      </c>
      <c r="U23" t="s">
        <v>157</v>
      </c>
      <c r="V23" t="str">
        <f>$X$12</f>
        <v>X_Dante_X</v>
      </c>
    </row>
    <row r="24" spans="1:22" ht="12.75">
      <c r="A24" s="4" t="s">
        <v>189</v>
      </c>
      <c r="B24" s="6">
        <v>1</v>
      </c>
      <c r="C24" s="23">
        <v>4</v>
      </c>
      <c r="D24" s="9">
        <v>0</v>
      </c>
      <c r="E24" s="23">
        <v>5</v>
      </c>
      <c r="F24" s="9">
        <v>1</v>
      </c>
      <c r="G24" s="23">
        <v>4</v>
      </c>
      <c r="H24" s="9">
        <v>4</v>
      </c>
      <c r="I24" s="23">
        <v>1</v>
      </c>
      <c r="J24" s="9">
        <v>4</v>
      </c>
      <c r="K24" s="23">
        <v>1</v>
      </c>
      <c r="L24" s="9">
        <v>5</v>
      </c>
      <c r="M24" s="23">
        <v>0</v>
      </c>
      <c r="N24" s="9">
        <v>3</v>
      </c>
      <c r="O24" s="23">
        <v>2</v>
      </c>
      <c r="P24" s="9">
        <v>3</v>
      </c>
      <c r="Q24" s="23">
        <v>2</v>
      </c>
      <c r="R24" s="14">
        <f t="shared" si="3"/>
        <v>40</v>
      </c>
      <c r="S24" s="38"/>
      <c r="V24" s="27" t="s">
        <v>154</v>
      </c>
    </row>
    <row r="25" spans="1:22" ht="12.75">
      <c r="A25" s="4" t="s">
        <v>264</v>
      </c>
      <c r="B25" s="6">
        <v>1</v>
      </c>
      <c r="C25" s="23">
        <v>4</v>
      </c>
      <c r="D25" s="9">
        <v>4</v>
      </c>
      <c r="E25" s="23">
        <v>1</v>
      </c>
      <c r="F25" s="9">
        <v>5</v>
      </c>
      <c r="G25" s="23">
        <v>0</v>
      </c>
      <c r="H25" s="9">
        <v>4</v>
      </c>
      <c r="I25" s="23">
        <v>1</v>
      </c>
      <c r="J25" s="9">
        <v>5</v>
      </c>
      <c r="K25" s="23">
        <v>0</v>
      </c>
      <c r="L25" s="9">
        <v>5</v>
      </c>
      <c r="M25" s="23">
        <v>0</v>
      </c>
      <c r="N25" s="9">
        <v>5</v>
      </c>
      <c r="O25" s="23">
        <v>0</v>
      </c>
      <c r="P25" s="9">
        <v>5</v>
      </c>
      <c r="Q25" s="23">
        <v>0</v>
      </c>
      <c r="R25" s="14">
        <f t="shared" si="3"/>
        <v>40</v>
      </c>
      <c r="S25" s="38"/>
      <c r="T25">
        <f>$N1</f>
        <v>176</v>
      </c>
      <c r="U25" t="s">
        <v>157</v>
      </c>
      <c r="V25" t="str">
        <f>$X$13</f>
        <v>Shadow Ryoko</v>
      </c>
    </row>
    <row r="26" spans="1:22" ht="12.75">
      <c r="A26" s="4" t="s">
        <v>290</v>
      </c>
      <c r="B26" s="6">
        <v>2</v>
      </c>
      <c r="C26" s="23">
        <v>3</v>
      </c>
      <c r="D26" s="9">
        <v>1</v>
      </c>
      <c r="E26" s="23">
        <v>4</v>
      </c>
      <c r="F26" s="9">
        <v>2</v>
      </c>
      <c r="G26" s="23">
        <v>3</v>
      </c>
      <c r="H26" s="9">
        <v>4</v>
      </c>
      <c r="I26" s="23">
        <v>1</v>
      </c>
      <c r="J26" s="9">
        <v>2</v>
      </c>
      <c r="K26" s="23">
        <v>3</v>
      </c>
      <c r="L26" s="9">
        <v>4</v>
      </c>
      <c r="M26" s="23">
        <v>1</v>
      </c>
      <c r="N26" s="9">
        <v>4</v>
      </c>
      <c r="O26" s="23">
        <v>1</v>
      </c>
      <c r="P26" s="9">
        <v>3</v>
      </c>
      <c r="Q26" s="23">
        <v>2</v>
      </c>
      <c r="R26" s="14">
        <f t="shared" si="3"/>
        <v>40</v>
      </c>
      <c r="S26" s="38"/>
      <c r="T26">
        <f>$O1</f>
        <v>124</v>
      </c>
      <c r="U26" t="s">
        <v>157</v>
      </c>
      <c r="V26" t="str">
        <f>$X$14</f>
        <v>Smurf</v>
      </c>
    </row>
    <row r="27" spans="1:22" ht="12.75">
      <c r="A27" s="4" t="s">
        <v>258</v>
      </c>
      <c r="B27" s="6">
        <v>0</v>
      </c>
      <c r="C27" s="23">
        <v>5</v>
      </c>
      <c r="D27" s="9">
        <v>0</v>
      </c>
      <c r="E27" s="23">
        <v>5</v>
      </c>
      <c r="F27" s="9">
        <v>5</v>
      </c>
      <c r="G27" s="23">
        <v>0</v>
      </c>
      <c r="H27" s="9">
        <v>0</v>
      </c>
      <c r="I27" s="23">
        <v>5</v>
      </c>
      <c r="J27" s="9">
        <v>5</v>
      </c>
      <c r="K27" s="23">
        <v>0</v>
      </c>
      <c r="L27" s="9">
        <v>0</v>
      </c>
      <c r="M27" s="23">
        <v>5</v>
      </c>
      <c r="N27" s="9">
        <v>5</v>
      </c>
      <c r="O27" s="23">
        <v>0</v>
      </c>
      <c r="P27" s="9">
        <v>5</v>
      </c>
      <c r="Q27" s="23">
        <v>0</v>
      </c>
      <c r="R27" s="14">
        <f t="shared" si="3"/>
        <v>40</v>
      </c>
      <c r="S27" s="38"/>
      <c r="V27" s="27" t="s">
        <v>154</v>
      </c>
    </row>
    <row r="28" spans="1:22" ht="12.75">
      <c r="A28" s="4" t="s">
        <v>275</v>
      </c>
      <c r="B28" s="6">
        <v>0</v>
      </c>
      <c r="C28" s="23">
        <v>5</v>
      </c>
      <c r="D28" s="9">
        <v>5</v>
      </c>
      <c r="E28" s="23">
        <v>0</v>
      </c>
      <c r="F28" s="9">
        <v>0</v>
      </c>
      <c r="G28" s="23">
        <v>5</v>
      </c>
      <c r="H28" s="9">
        <v>5</v>
      </c>
      <c r="I28" s="23">
        <v>0</v>
      </c>
      <c r="J28" s="9">
        <v>5</v>
      </c>
      <c r="K28" s="23">
        <v>0</v>
      </c>
      <c r="L28" s="9">
        <v>0</v>
      </c>
      <c r="M28" s="23">
        <v>5</v>
      </c>
      <c r="N28" s="9">
        <v>5</v>
      </c>
      <c r="O28" s="23">
        <v>0</v>
      </c>
      <c r="P28" s="9">
        <v>5</v>
      </c>
      <c r="Q28" s="23">
        <v>0</v>
      </c>
      <c r="R28" s="14">
        <f t="shared" si="3"/>
        <v>40</v>
      </c>
      <c r="S28" s="38"/>
      <c r="T28">
        <f>$P1</f>
        <v>163</v>
      </c>
      <c r="U28" t="s">
        <v>157</v>
      </c>
      <c r="V28" t="str">
        <f>$X$15</f>
        <v>War13104</v>
      </c>
    </row>
    <row r="29" spans="1:22" ht="12.75">
      <c r="A29" s="4" t="s">
        <v>260</v>
      </c>
      <c r="B29" s="6">
        <v>0</v>
      </c>
      <c r="C29" s="23">
        <v>5</v>
      </c>
      <c r="D29" s="9">
        <v>4</v>
      </c>
      <c r="E29" s="23">
        <v>1</v>
      </c>
      <c r="F29" s="9">
        <v>2</v>
      </c>
      <c r="G29" s="23">
        <v>3</v>
      </c>
      <c r="H29" s="9">
        <v>1</v>
      </c>
      <c r="I29" s="23">
        <v>4</v>
      </c>
      <c r="J29" s="9">
        <v>4</v>
      </c>
      <c r="K29" s="23">
        <v>1</v>
      </c>
      <c r="L29" s="9">
        <v>4</v>
      </c>
      <c r="M29" s="23">
        <v>1</v>
      </c>
      <c r="N29" s="9">
        <v>0</v>
      </c>
      <c r="O29" s="23">
        <v>5</v>
      </c>
      <c r="P29" s="9">
        <v>4</v>
      </c>
      <c r="Q29" s="23">
        <v>1</v>
      </c>
      <c r="R29" s="14">
        <f t="shared" si="3"/>
        <v>40</v>
      </c>
      <c r="S29" s="38"/>
      <c r="T29">
        <f>$Q1</f>
        <v>137</v>
      </c>
      <c r="U29" t="s">
        <v>157</v>
      </c>
      <c r="V29" t="str">
        <f>$X$16</f>
        <v>Forceful Dragon</v>
      </c>
    </row>
    <row r="30" spans="1:19" ht="12.75">
      <c r="A30" s="4" t="s">
        <v>192</v>
      </c>
      <c r="B30" s="6">
        <v>5</v>
      </c>
      <c r="C30" s="23">
        <v>0</v>
      </c>
      <c r="D30" s="9">
        <v>0</v>
      </c>
      <c r="E30" s="23">
        <v>5</v>
      </c>
      <c r="F30" s="9">
        <v>3</v>
      </c>
      <c r="G30" s="23">
        <v>2</v>
      </c>
      <c r="H30" s="9">
        <v>0</v>
      </c>
      <c r="I30" s="23">
        <v>5</v>
      </c>
      <c r="J30" s="9">
        <v>5</v>
      </c>
      <c r="K30" s="23">
        <v>0</v>
      </c>
      <c r="L30" s="9">
        <v>1</v>
      </c>
      <c r="M30" s="23">
        <v>4</v>
      </c>
      <c r="N30" s="9">
        <v>5</v>
      </c>
      <c r="O30" s="23">
        <v>0</v>
      </c>
      <c r="P30" s="9">
        <v>3</v>
      </c>
      <c r="Q30" s="23">
        <v>2</v>
      </c>
      <c r="R30" s="14">
        <f t="shared" si="3"/>
        <v>40</v>
      </c>
      <c r="S30" s="38"/>
    </row>
    <row r="31" spans="1:20" ht="12.75">
      <c r="A31" s="4" t="s">
        <v>142</v>
      </c>
      <c r="B31" s="6">
        <v>2</v>
      </c>
      <c r="C31" s="23">
        <v>3</v>
      </c>
      <c r="D31" s="9">
        <v>0</v>
      </c>
      <c r="E31" s="23">
        <v>5</v>
      </c>
      <c r="F31" s="9">
        <v>4</v>
      </c>
      <c r="G31" s="23">
        <v>1</v>
      </c>
      <c r="H31" s="9">
        <v>2</v>
      </c>
      <c r="I31" s="23">
        <v>3</v>
      </c>
      <c r="J31" s="9">
        <v>5</v>
      </c>
      <c r="K31" s="23">
        <v>0</v>
      </c>
      <c r="L31" s="9">
        <v>0</v>
      </c>
      <c r="M31" s="23">
        <v>5</v>
      </c>
      <c r="N31" s="9">
        <v>5</v>
      </c>
      <c r="O31" s="23">
        <v>0</v>
      </c>
      <c r="P31" s="9">
        <v>3</v>
      </c>
      <c r="Q31" s="23">
        <v>2</v>
      </c>
      <c r="R31" s="14">
        <f t="shared" si="3"/>
        <v>40</v>
      </c>
      <c r="S31" s="38"/>
      <c r="T31" s="12" t="s">
        <v>152</v>
      </c>
    </row>
    <row r="32" spans="1:22" ht="12.75">
      <c r="A32" s="4" t="s">
        <v>140</v>
      </c>
      <c r="B32" s="6">
        <v>5</v>
      </c>
      <c r="C32" s="23">
        <v>0</v>
      </c>
      <c r="D32" s="9">
        <v>2</v>
      </c>
      <c r="E32" s="23">
        <v>3</v>
      </c>
      <c r="F32" s="9">
        <v>4</v>
      </c>
      <c r="G32" s="23">
        <v>1</v>
      </c>
      <c r="H32" s="9">
        <v>3</v>
      </c>
      <c r="I32" s="23">
        <v>2</v>
      </c>
      <c r="J32" s="9">
        <v>3</v>
      </c>
      <c r="K32" s="23">
        <v>2</v>
      </c>
      <c r="L32" s="9">
        <v>3</v>
      </c>
      <c r="M32" s="23">
        <v>2</v>
      </c>
      <c r="N32" s="9">
        <v>4</v>
      </c>
      <c r="O32" s="23">
        <v>1</v>
      </c>
      <c r="P32" s="9">
        <v>5</v>
      </c>
      <c r="Q32" s="23">
        <v>0</v>
      </c>
      <c r="R32" s="14">
        <f t="shared" si="3"/>
        <v>40</v>
      </c>
      <c r="S32" s="38"/>
      <c r="T32" s="28">
        <f>$B2</f>
        <v>0.5633333333333334</v>
      </c>
      <c r="U32" t="s">
        <v>157</v>
      </c>
      <c r="V32" t="str">
        <f>$X$1</f>
        <v>Crono801</v>
      </c>
    </row>
    <row r="33" spans="1:22" ht="12.75">
      <c r="A33" s="4" t="s">
        <v>270</v>
      </c>
      <c r="B33" s="6">
        <v>3</v>
      </c>
      <c r="C33" s="23">
        <v>2</v>
      </c>
      <c r="D33" s="9">
        <v>1</v>
      </c>
      <c r="E33" s="23">
        <v>4</v>
      </c>
      <c r="F33" s="9">
        <v>0</v>
      </c>
      <c r="G33" s="23">
        <v>5</v>
      </c>
      <c r="H33" s="9">
        <v>1</v>
      </c>
      <c r="I33" s="23">
        <v>4</v>
      </c>
      <c r="J33" s="9">
        <v>2</v>
      </c>
      <c r="K33" s="23">
        <v>3</v>
      </c>
      <c r="L33" s="9">
        <v>3</v>
      </c>
      <c r="M33" s="23">
        <v>2</v>
      </c>
      <c r="N33" s="9">
        <v>0</v>
      </c>
      <c r="O33" s="23">
        <v>5</v>
      </c>
      <c r="P33" s="9">
        <v>1</v>
      </c>
      <c r="Q33" s="23">
        <v>4</v>
      </c>
      <c r="R33" s="14">
        <f t="shared" si="3"/>
        <v>40</v>
      </c>
      <c r="S33" s="38"/>
      <c r="T33" s="28">
        <f>$C2</f>
        <v>0.43666666666666665</v>
      </c>
      <c r="U33" t="s">
        <v>157</v>
      </c>
      <c r="V33" t="str">
        <f>$X$2</f>
        <v>stingers</v>
      </c>
    </row>
    <row r="34" spans="1:22" ht="12.75">
      <c r="A34" s="4" t="s">
        <v>267</v>
      </c>
      <c r="B34" s="6">
        <v>3</v>
      </c>
      <c r="C34" s="23">
        <v>2</v>
      </c>
      <c r="D34" s="9">
        <v>2</v>
      </c>
      <c r="E34" s="23">
        <v>3</v>
      </c>
      <c r="F34" s="9">
        <v>3</v>
      </c>
      <c r="G34" s="23">
        <v>2</v>
      </c>
      <c r="H34" s="9">
        <v>3</v>
      </c>
      <c r="I34" s="23">
        <v>2</v>
      </c>
      <c r="J34" s="9">
        <v>4</v>
      </c>
      <c r="K34" s="23">
        <v>1</v>
      </c>
      <c r="L34" s="9">
        <v>1</v>
      </c>
      <c r="M34" s="23">
        <v>4</v>
      </c>
      <c r="N34" s="9">
        <v>1</v>
      </c>
      <c r="O34" s="23">
        <v>4</v>
      </c>
      <c r="P34" s="9">
        <v>4</v>
      </c>
      <c r="Q34" s="23">
        <v>1</v>
      </c>
      <c r="R34" s="14">
        <f t="shared" si="3"/>
        <v>40</v>
      </c>
      <c r="S34" s="38"/>
      <c r="V34" s="27" t="s">
        <v>154</v>
      </c>
    </row>
    <row r="35" spans="1:22" ht="12.75">
      <c r="A35" s="4" t="s">
        <v>291</v>
      </c>
      <c r="B35" s="6">
        <v>3</v>
      </c>
      <c r="C35" s="23">
        <v>2</v>
      </c>
      <c r="D35" s="9">
        <v>4</v>
      </c>
      <c r="E35" s="23">
        <v>1</v>
      </c>
      <c r="F35" s="9">
        <v>2</v>
      </c>
      <c r="G35" s="23">
        <v>3</v>
      </c>
      <c r="H35" s="9">
        <v>4</v>
      </c>
      <c r="I35" s="23">
        <v>1</v>
      </c>
      <c r="J35" s="9">
        <v>3</v>
      </c>
      <c r="K35" s="23">
        <v>2</v>
      </c>
      <c r="L35" s="9">
        <v>3</v>
      </c>
      <c r="M35" s="23">
        <v>2</v>
      </c>
      <c r="N35" s="9">
        <v>1</v>
      </c>
      <c r="O35" s="23">
        <v>4</v>
      </c>
      <c r="P35" s="9">
        <v>2</v>
      </c>
      <c r="Q35" s="23">
        <v>3</v>
      </c>
      <c r="R35" s="14">
        <f t="shared" si="3"/>
        <v>40</v>
      </c>
      <c r="S35" s="38"/>
      <c r="T35" s="28">
        <f>$D2</f>
        <v>0.43333333333333335</v>
      </c>
      <c r="U35" t="s">
        <v>157</v>
      </c>
      <c r="V35" t="str">
        <f>$X$3</f>
        <v>Eeeevil Overlord</v>
      </c>
    </row>
    <row r="36" spans="1:22" ht="12.75">
      <c r="A36" s="4" t="s">
        <v>292</v>
      </c>
      <c r="B36" s="6">
        <v>1</v>
      </c>
      <c r="C36" s="23">
        <v>4</v>
      </c>
      <c r="D36" s="9">
        <v>5</v>
      </c>
      <c r="E36" s="23">
        <v>0</v>
      </c>
      <c r="F36" s="9">
        <v>4</v>
      </c>
      <c r="G36" s="23">
        <v>1</v>
      </c>
      <c r="H36" s="9">
        <v>5</v>
      </c>
      <c r="I36" s="23">
        <v>0</v>
      </c>
      <c r="J36" s="9">
        <v>3</v>
      </c>
      <c r="K36" s="23">
        <v>2</v>
      </c>
      <c r="L36" s="9">
        <v>0</v>
      </c>
      <c r="M36" s="23">
        <v>5</v>
      </c>
      <c r="N36" s="9">
        <v>0</v>
      </c>
      <c r="O36" s="23">
        <v>5</v>
      </c>
      <c r="P36" s="9">
        <v>2</v>
      </c>
      <c r="Q36" s="23">
        <v>3</v>
      </c>
      <c r="R36" s="14">
        <f t="shared" si="3"/>
        <v>40</v>
      </c>
      <c r="S36" s="38"/>
      <c r="T36" s="28">
        <f>$E2</f>
        <v>0.5666666666666667</v>
      </c>
      <c r="U36" t="s">
        <v>157</v>
      </c>
      <c r="V36" t="str">
        <f>$X$4</f>
        <v>neonreaper</v>
      </c>
    </row>
    <row r="37" spans="1:22" ht="12.75">
      <c r="A37" s="4" t="s">
        <v>255</v>
      </c>
      <c r="B37" s="6">
        <v>4</v>
      </c>
      <c r="C37" s="23">
        <v>1</v>
      </c>
      <c r="D37" s="9">
        <v>4</v>
      </c>
      <c r="E37" s="23">
        <v>1</v>
      </c>
      <c r="F37" s="9">
        <v>4</v>
      </c>
      <c r="G37" s="23">
        <v>1</v>
      </c>
      <c r="H37" s="9">
        <v>0</v>
      </c>
      <c r="I37" s="23">
        <v>5</v>
      </c>
      <c r="J37" s="9">
        <v>5</v>
      </c>
      <c r="K37" s="23">
        <v>0</v>
      </c>
      <c r="L37" s="9">
        <v>5</v>
      </c>
      <c r="M37" s="23">
        <v>0</v>
      </c>
      <c r="N37" s="9">
        <v>2</v>
      </c>
      <c r="O37" s="23">
        <v>3</v>
      </c>
      <c r="P37" s="9">
        <v>4</v>
      </c>
      <c r="Q37" s="23">
        <v>1</v>
      </c>
      <c r="R37" s="14">
        <f t="shared" si="3"/>
        <v>40</v>
      </c>
      <c r="S37" s="38"/>
      <c r="V37" s="27" t="s">
        <v>154</v>
      </c>
    </row>
    <row r="38" spans="1:22" ht="12.75">
      <c r="A38" s="4" t="s">
        <v>261</v>
      </c>
      <c r="B38" s="6">
        <v>5</v>
      </c>
      <c r="C38" s="23">
        <v>0</v>
      </c>
      <c r="D38" s="9">
        <v>0</v>
      </c>
      <c r="E38" s="23">
        <v>5</v>
      </c>
      <c r="F38" s="9">
        <v>2</v>
      </c>
      <c r="G38" s="23">
        <v>3</v>
      </c>
      <c r="H38" s="9">
        <v>2</v>
      </c>
      <c r="I38" s="23">
        <v>3</v>
      </c>
      <c r="J38" s="9">
        <v>4</v>
      </c>
      <c r="K38" s="23">
        <v>1</v>
      </c>
      <c r="L38" s="9">
        <v>3</v>
      </c>
      <c r="M38" s="23">
        <v>2</v>
      </c>
      <c r="N38" s="9">
        <v>0</v>
      </c>
      <c r="O38" s="23">
        <v>5</v>
      </c>
      <c r="P38" s="9">
        <v>0</v>
      </c>
      <c r="Q38" s="23">
        <v>5</v>
      </c>
      <c r="R38" s="14">
        <f aca="true" t="shared" si="4" ref="R38:R69">SUM(B38:Q38)</f>
        <v>40</v>
      </c>
      <c r="S38" s="38"/>
      <c r="T38" s="28">
        <f>$F2</f>
        <v>0.5066666666666667</v>
      </c>
      <c r="U38" t="s">
        <v>157</v>
      </c>
      <c r="V38" t="str">
        <f>$X$5</f>
        <v>KleenexTissue50</v>
      </c>
    </row>
    <row r="39" spans="1:22" ht="12.75">
      <c r="A39" s="4" t="s">
        <v>136</v>
      </c>
      <c r="B39" s="6">
        <v>1</v>
      </c>
      <c r="C39" s="23">
        <v>4</v>
      </c>
      <c r="D39" s="9">
        <v>2</v>
      </c>
      <c r="E39" s="23">
        <v>3</v>
      </c>
      <c r="F39" s="9">
        <v>2</v>
      </c>
      <c r="G39" s="23">
        <v>3</v>
      </c>
      <c r="H39" s="9">
        <v>4</v>
      </c>
      <c r="I39" s="23">
        <v>1</v>
      </c>
      <c r="J39" s="9">
        <v>4</v>
      </c>
      <c r="K39" s="23">
        <v>1</v>
      </c>
      <c r="L39" s="9">
        <v>3</v>
      </c>
      <c r="M39" s="23">
        <v>2</v>
      </c>
      <c r="N39" s="9">
        <v>0</v>
      </c>
      <c r="O39" s="23">
        <v>5</v>
      </c>
      <c r="P39" s="9">
        <v>1</v>
      </c>
      <c r="Q39" s="23">
        <v>4</v>
      </c>
      <c r="R39" s="14">
        <f t="shared" si="4"/>
        <v>40</v>
      </c>
      <c r="S39" s="38"/>
      <c r="T39" s="28">
        <f>$G2</f>
        <v>0.49333333333333335</v>
      </c>
      <c r="U39" t="s">
        <v>157</v>
      </c>
      <c r="V39" t="str">
        <f>$X$6</f>
        <v>DpOblivion</v>
      </c>
    </row>
    <row r="40" spans="1:22" ht="12.75">
      <c r="A40" s="4" t="s">
        <v>293</v>
      </c>
      <c r="B40" s="6">
        <v>2</v>
      </c>
      <c r="C40" s="23">
        <v>3</v>
      </c>
      <c r="D40" s="9">
        <v>5</v>
      </c>
      <c r="E40" s="23">
        <v>0</v>
      </c>
      <c r="F40" s="9">
        <v>3</v>
      </c>
      <c r="G40" s="23">
        <v>2</v>
      </c>
      <c r="H40" s="9">
        <v>0</v>
      </c>
      <c r="I40" s="23">
        <v>5</v>
      </c>
      <c r="J40" s="9">
        <v>5</v>
      </c>
      <c r="K40" s="23">
        <v>0</v>
      </c>
      <c r="L40" s="9">
        <v>0</v>
      </c>
      <c r="M40" s="23">
        <v>5</v>
      </c>
      <c r="N40" s="9">
        <v>4</v>
      </c>
      <c r="O40" s="23">
        <v>1</v>
      </c>
      <c r="P40" s="9">
        <v>3</v>
      </c>
      <c r="Q40" s="23">
        <v>2</v>
      </c>
      <c r="R40" s="14">
        <f t="shared" si="4"/>
        <v>40</v>
      </c>
      <c r="S40" s="38"/>
      <c r="V40" s="27" t="s">
        <v>154</v>
      </c>
    </row>
    <row r="41" spans="1:22" ht="12.75">
      <c r="A41" s="4" t="s">
        <v>276</v>
      </c>
      <c r="B41" s="6">
        <v>5</v>
      </c>
      <c r="C41" s="23">
        <v>0</v>
      </c>
      <c r="D41" s="9">
        <v>0</v>
      </c>
      <c r="E41" s="23">
        <v>5</v>
      </c>
      <c r="F41" s="9">
        <v>3</v>
      </c>
      <c r="G41" s="23">
        <v>2</v>
      </c>
      <c r="H41" s="9">
        <v>0</v>
      </c>
      <c r="I41" s="23">
        <v>5</v>
      </c>
      <c r="J41" s="9">
        <v>5</v>
      </c>
      <c r="K41" s="23">
        <v>0</v>
      </c>
      <c r="L41" s="9">
        <v>5</v>
      </c>
      <c r="M41" s="23">
        <v>0</v>
      </c>
      <c r="N41" s="9">
        <v>3</v>
      </c>
      <c r="O41" s="23">
        <v>2</v>
      </c>
      <c r="P41" s="9">
        <v>0</v>
      </c>
      <c r="Q41" s="23">
        <v>5</v>
      </c>
      <c r="R41" s="14">
        <f t="shared" si="4"/>
        <v>40</v>
      </c>
      <c r="S41" s="38"/>
      <c r="T41" s="28">
        <f>$H2</f>
        <v>0.5033333333333333</v>
      </c>
      <c r="U41" t="s">
        <v>157</v>
      </c>
      <c r="V41" t="str">
        <f>$X$7</f>
        <v>th3l3fty</v>
      </c>
    </row>
    <row r="42" spans="1:22" ht="12.75">
      <c r="A42" s="4" t="s">
        <v>272</v>
      </c>
      <c r="B42" s="6">
        <v>4</v>
      </c>
      <c r="C42" s="23">
        <v>1</v>
      </c>
      <c r="D42" s="9">
        <v>1</v>
      </c>
      <c r="E42" s="23">
        <v>4</v>
      </c>
      <c r="F42" s="9">
        <v>4</v>
      </c>
      <c r="G42" s="23">
        <v>1</v>
      </c>
      <c r="H42" s="9">
        <v>3</v>
      </c>
      <c r="I42" s="23">
        <v>2</v>
      </c>
      <c r="J42" s="9">
        <v>5</v>
      </c>
      <c r="K42" s="23">
        <v>0</v>
      </c>
      <c r="L42" s="9">
        <v>4</v>
      </c>
      <c r="M42" s="23">
        <v>1</v>
      </c>
      <c r="N42" s="9">
        <v>5</v>
      </c>
      <c r="O42" s="23">
        <v>0</v>
      </c>
      <c r="P42" s="9">
        <v>3</v>
      </c>
      <c r="Q42" s="23">
        <v>2</v>
      </c>
      <c r="R42" s="14">
        <f t="shared" si="4"/>
        <v>40</v>
      </c>
      <c r="S42" s="38"/>
      <c r="T42" s="28">
        <f>$I2</f>
        <v>0.49666666666666665</v>
      </c>
      <c r="U42" t="s">
        <v>157</v>
      </c>
      <c r="V42" t="str">
        <f>$X$8</f>
        <v>raytan7585</v>
      </c>
    </row>
    <row r="43" spans="1:22" ht="12.75">
      <c r="A43" s="4" t="s">
        <v>279</v>
      </c>
      <c r="B43" s="6">
        <v>5</v>
      </c>
      <c r="C43" s="23">
        <v>0</v>
      </c>
      <c r="D43" s="9">
        <v>0</v>
      </c>
      <c r="E43" s="23">
        <v>5</v>
      </c>
      <c r="F43" s="9">
        <v>0</v>
      </c>
      <c r="G43" s="23">
        <v>5</v>
      </c>
      <c r="H43" s="9">
        <v>0</v>
      </c>
      <c r="I43" s="23">
        <v>5</v>
      </c>
      <c r="J43" s="9">
        <v>5</v>
      </c>
      <c r="K43" s="23">
        <v>0</v>
      </c>
      <c r="L43" s="9">
        <v>5</v>
      </c>
      <c r="M43" s="23">
        <v>0</v>
      </c>
      <c r="N43" s="9">
        <v>0</v>
      </c>
      <c r="O43" s="23">
        <v>5</v>
      </c>
      <c r="P43" s="9">
        <v>0</v>
      </c>
      <c r="Q43" s="23">
        <v>5</v>
      </c>
      <c r="R43" s="14">
        <f t="shared" si="4"/>
        <v>40</v>
      </c>
      <c r="S43" s="38"/>
      <c r="V43" s="27" t="s">
        <v>154</v>
      </c>
    </row>
    <row r="44" spans="1:22" ht="12.75">
      <c r="A44" s="4" t="s">
        <v>294</v>
      </c>
      <c r="B44" s="6">
        <v>2</v>
      </c>
      <c r="C44" s="23">
        <v>3</v>
      </c>
      <c r="D44" s="9">
        <v>1</v>
      </c>
      <c r="E44" s="23">
        <v>4</v>
      </c>
      <c r="F44" s="9">
        <v>1</v>
      </c>
      <c r="G44" s="23">
        <v>4</v>
      </c>
      <c r="H44" s="9">
        <v>5</v>
      </c>
      <c r="I44" s="23">
        <v>0</v>
      </c>
      <c r="J44" s="9">
        <v>0</v>
      </c>
      <c r="K44" s="23">
        <v>5</v>
      </c>
      <c r="L44" s="9">
        <v>1</v>
      </c>
      <c r="M44" s="23">
        <v>4</v>
      </c>
      <c r="N44" s="9">
        <v>1</v>
      </c>
      <c r="O44" s="23">
        <v>4</v>
      </c>
      <c r="P44" s="9">
        <v>1</v>
      </c>
      <c r="Q44" s="23">
        <v>4</v>
      </c>
      <c r="R44" s="14">
        <f t="shared" si="4"/>
        <v>40</v>
      </c>
      <c r="S44" s="38"/>
      <c r="T44" s="28">
        <f>$J2</f>
        <v>0.6733333333333333</v>
      </c>
      <c r="U44" t="s">
        <v>157</v>
      </c>
      <c r="V44" t="str">
        <f>$X$9</f>
        <v>FFDragon</v>
      </c>
    </row>
    <row r="45" spans="1:22" ht="12.75">
      <c r="A45" s="4" t="s">
        <v>274</v>
      </c>
      <c r="B45" s="6">
        <v>5</v>
      </c>
      <c r="C45" s="23">
        <v>0</v>
      </c>
      <c r="D45" s="9">
        <v>0</v>
      </c>
      <c r="E45" s="23">
        <v>5</v>
      </c>
      <c r="F45" s="9">
        <v>5</v>
      </c>
      <c r="G45" s="23">
        <v>0</v>
      </c>
      <c r="H45" s="9">
        <v>5</v>
      </c>
      <c r="I45" s="23">
        <v>0</v>
      </c>
      <c r="J45" s="9">
        <v>5</v>
      </c>
      <c r="K45" s="23">
        <v>0</v>
      </c>
      <c r="L45" s="9">
        <v>0</v>
      </c>
      <c r="M45" s="23">
        <v>5</v>
      </c>
      <c r="N45" s="9">
        <v>5</v>
      </c>
      <c r="O45" s="23">
        <v>0</v>
      </c>
      <c r="P45" s="9">
        <v>0</v>
      </c>
      <c r="Q45" s="23">
        <v>5</v>
      </c>
      <c r="R45" s="14">
        <f t="shared" si="4"/>
        <v>40</v>
      </c>
      <c r="S45" s="38"/>
      <c r="T45" s="28">
        <f>$K2</f>
        <v>0.32666666666666666</v>
      </c>
      <c r="U45" t="s">
        <v>157</v>
      </c>
      <c r="V45" t="str">
        <f>$X$10</f>
        <v>Sir Chris</v>
      </c>
    </row>
    <row r="46" spans="1:22" ht="12.75">
      <c r="A46" s="4" t="s">
        <v>193</v>
      </c>
      <c r="B46" s="6">
        <v>5</v>
      </c>
      <c r="C46" s="23">
        <v>0</v>
      </c>
      <c r="D46" s="9">
        <v>3</v>
      </c>
      <c r="E46" s="23">
        <v>2</v>
      </c>
      <c r="F46" s="9">
        <v>2</v>
      </c>
      <c r="G46" s="23">
        <v>3</v>
      </c>
      <c r="H46" s="9">
        <v>5</v>
      </c>
      <c r="I46" s="23">
        <v>0</v>
      </c>
      <c r="J46" s="9">
        <v>1</v>
      </c>
      <c r="K46" s="23">
        <v>4</v>
      </c>
      <c r="L46" s="9">
        <v>5</v>
      </c>
      <c r="M46" s="23">
        <v>0</v>
      </c>
      <c r="N46" s="9">
        <v>5</v>
      </c>
      <c r="O46" s="23">
        <v>0</v>
      </c>
      <c r="P46" s="9">
        <v>4</v>
      </c>
      <c r="Q46" s="23">
        <v>1</v>
      </c>
      <c r="R46" s="14">
        <f t="shared" si="4"/>
        <v>40</v>
      </c>
      <c r="S46" s="38"/>
      <c r="V46" s="27" t="s">
        <v>154</v>
      </c>
    </row>
    <row r="47" spans="1:22" ht="12.75">
      <c r="A47" s="4" t="s">
        <v>287</v>
      </c>
      <c r="B47" s="6">
        <v>3</v>
      </c>
      <c r="C47" s="23">
        <v>2</v>
      </c>
      <c r="D47" s="9">
        <v>4</v>
      </c>
      <c r="E47" s="23">
        <v>1</v>
      </c>
      <c r="F47" s="9">
        <v>3</v>
      </c>
      <c r="G47" s="23">
        <v>2</v>
      </c>
      <c r="H47" s="9">
        <v>4</v>
      </c>
      <c r="I47" s="23">
        <v>1</v>
      </c>
      <c r="J47" s="9">
        <v>0</v>
      </c>
      <c r="K47" s="23">
        <v>5</v>
      </c>
      <c r="L47" s="9">
        <v>0</v>
      </c>
      <c r="M47" s="23">
        <v>5</v>
      </c>
      <c r="N47" s="9">
        <v>2</v>
      </c>
      <c r="O47" s="23">
        <v>3</v>
      </c>
      <c r="P47" s="9">
        <v>2</v>
      </c>
      <c r="Q47" s="23">
        <v>3</v>
      </c>
      <c r="R47" s="14">
        <f t="shared" si="4"/>
        <v>40</v>
      </c>
      <c r="S47" s="38"/>
      <c r="T47" s="28">
        <f>$L2</f>
        <v>0.4866666666666667</v>
      </c>
      <c r="U47" t="s">
        <v>157</v>
      </c>
      <c r="V47" t="str">
        <f>$X$11</f>
        <v>Shake</v>
      </c>
    </row>
    <row r="48" spans="1:22" ht="12.75">
      <c r="A48" s="4" t="s">
        <v>295</v>
      </c>
      <c r="B48" s="6">
        <v>5</v>
      </c>
      <c r="C48" s="23">
        <v>0</v>
      </c>
      <c r="D48" s="9">
        <v>3</v>
      </c>
      <c r="E48" s="23">
        <v>2</v>
      </c>
      <c r="F48" s="9">
        <v>1</v>
      </c>
      <c r="G48" s="23">
        <v>4</v>
      </c>
      <c r="H48" s="9">
        <v>3</v>
      </c>
      <c r="I48" s="23">
        <v>2</v>
      </c>
      <c r="J48" s="9">
        <v>4</v>
      </c>
      <c r="K48" s="23">
        <v>1</v>
      </c>
      <c r="L48" s="9">
        <v>5</v>
      </c>
      <c r="M48" s="23">
        <v>0</v>
      </c>
      <c r="N48" s="9">
        <v>4</v>
      </c>
      <c r="O48" s="23">
        <v>1</v>
      </c>
      <c r="P48" s="9">
        <v>4</v>
      </c>
      <c r="Q48" s="23">
        <v>1</v>
      </c>
      <c r="R48" s="14">
        <f t="shared" si="4"/>
        <v>40</v>
      </c>
      <c r="S48" s="38"/>
      <c r="T48" s="28">
        <f>$M2</f>
        <v>0.5133333333333333</v>
      </c>
      <c r="U48" t="s">
        <v>157</v>
      </c>
      <c r="V48" t="str">
        <f>$X$12</f>
        <v>X_Dante_X</v>
      </c>
    </row>
    <row r="49" spans="1:22" ht="12.75">
      <c r="A49" s="4" t="s">
        <v>296</v>
      </c>
      <c r="B49" s="6">
        <v>2</v>
      </c>
      <c r="C49" s="23">
        <v>3</v>
      </c>
      <c r="D49" s="9">
        <v>5</v>
      </c>
      <c r="E49" s="23">
        <v>0</v>
      </c>
      <c r="F49" s="9">
        <v>3</v>
      </c>
      <c r="G49" s="23">
        <v>2</v>
      </c>
      <c r="H49" s="9">
        <v>4</v>
      </c>
      <c r="I49" s="23">
        <v>1</v>
      </c>
      <c r="J49" s="9">
        <v>2</v>
      </c>
      <c r="K49" s="23">
        <v>3</v>
      </c>
      <c r="L49" s="9">
        <v>0</v>
      </c>
      <c r="M49" s="23">
        <v>5</v>
      </c>
      <c r="N49" s="9">
        <v>1</v>
      </c>
      <c r="O49" s="23">
        <v>4</v>
      </c>
      <c r="P49" s="9">
        <v>5</v>
      </c>
      <c r="Q49" s="23">
        <v>0</v>
      </c>
      <c r="R49" s="14">
        <f t="shared" si="4"/>
        <v>40</v>
      </c>
      <c r="S49" s="38"/>
      <c r="V49" s="27" t="s">
        <v>154</v>
      </c>
    </row>
    <row r="50" spans="1:22" ht="12.75">
      <c r="A50" s="4" t="s">
        <v>297</v>
      </c>
      <c r="B50" s="6">
        <v>1</v>
      </c>
      <c r="C50" s="23">
        <v>4</v>
      </c>
      <c r="D50" s="9">
        <v>3</v>
      </c>
      <c r="E50" s="23">
        <v>2</v>
      </c>
      <c r="F50" s="9">
        <v>0</v>
      </c>
      <c r="G50" s="23">
        <v>5</v>
      </c>
      <c r="H50" s="9">
        <v>5</v>
      </c>
      <c r="I50" s="23">
        <v>0</v>
      </c>
      <c r="J50" s="9">
        <v>5</v>
      </c>
      <c r="K50" s="23">
        <v>0</v>
      </c>
      <c r="L50" s="9">
        <v>4</v>
      </c>
      <c r="M50" s="23">
        <v>1</v>
      </c>
      <c r="N50" s="9">
        <v>2</v>
      </c>
      <c r="O50" s="23">
        <v>3</v>
      </c>
      <c r="P50" s="9">
        <v>1</v>
      </c>
      <c r="Q50" s="23">
        <v>4</v>
      </c>
      <c r="R50" s="14">
        <f t="shared" si="4"/>
        <v>40</v>
      </c>
      <c r="S50" s="38"/>
      <c r="T50" s="28">
        <f>$N2</f>
        <v>0.5866666666666667</v>
      </c>
      <c r="U50" t="s">
        <v>157</v>
      </c>
      <c r="V50" t="str">
        <f>$X$13</f>
        <v>Shadow Ryoko</v>
      </c>
    </row>
    <row r="51" spans="1:22" ht="12.75">
      <c r="A51" s="4" t="s">
        <v>298</v>
      </c>
      <c r="B51" s="6">
        <v>4</v>
      </c>
      <c r="C51" s="23">
        <v>1</v>
      </c>
      <c r="D51" s="9">
        <v>1</v>
      </c>
      <c r="E51" s="23">
        <v>4</v>
      </c>
      <c r="F51" s="9">
        <v>1</v>
      </c>
      <c r="G51" s="23">
        <v>4</v>
      </c>
      <c r="H51" s="9">
        <v>5</v>
      </c>
      <c r="I51" s="23">
        <v>0</v>
      </c>
      <c r="J51" s="9">
        <v>2</v>
      </c>
      <c r="K51" s="23">
        <v>3</v>
      </c>
      <c r="L51" s="9">
        <v>3</v>
      </c>
      <c r="M51" s="23">
        <v>2</v>
      </c>
      <c r="N51" s="9">
        <v>1</v>
      </c>
      <c r="O51" s="23">
        <v>4</v>
      </c>
      <c r="P51" s="9">
        <v>0</v>
      </c>
      <c r="Q51" s="23">
        <v>5</v>
      </c>
      <c r="R51" s="14">
        <f t="shared" si="4"/>
        <v>40</v>
      </c>
      <c r="S51" s="38"/>
      <c r="T51" s="28">
        <f>$O2</f>
        <v>0.41333333333333333</v>
      </c>
      <c r="U51" t="s">
        <v>157</v>
      </c>
      <c r="V51" t="str">
        <f>$X$14</f>
        <v>Smurf</v>
      </c>
    </row>
    <row r="52" spans="1:22" ht="12.75">
      <c r="A52" s="4" t="s">
        <v>299</v>
      </c>
      <c r="B52" s="6">
        <v>5</v>
      </c>
      <c r="C52" s="23">
        <v>0</v>
      </c>
      <c r="D52" s="9">
        <v>1</v>
      </c>
      <c r="E52" s="23">
        <v>4</v>
      </c>
      <c r="F52" s="9">
        <v>4</v>
      </c>
      <c r="G52" s="23">
        <v>1</v>
      </c>
      <c r="H52" s="9">
        <v>4</v>
      </c>
      <c r="I52" s="23">
        <v>1</v>
      </c>
      <c r="J52" s="9">
        <v>1</v>
      </c>
      <c r="K52" s="23">
        <v>4</v>
      </c>
      <c r="L52" s="9">
        <v>4</v>
      </c>
      <c r="M52" s="23">
        <v>1</v>
      </c>
      <c r="N52" s="9">
        <v>5</v>
      </c>
      <c r="O52" s="23">
        <v>0</v>
      </c>
      <c r="P52" s="9">
        <v>3</v>
      </c>
      <c r="Q52" s="23">
        <v>2</v>
      </c>
      <c r="R52" s="14">
        <f t="shared" si="4"/>
        <v>40</v>
      </c>
      <c r="S52" s="38"/>
      <c r="V52" s="27" t="s">
        <v>154</v>
      </c>
    </row>
    <row r="53" spans="1:22" ht="12.75">
      <c r="A53" s="4" t="s">
        <v>232</v>
      </c>
      <c r="B53" s="6">
        <v>2</v>
      </c>
      <c r="C53" s="23">
        <v>3</v>
      </c>
      <c r="D53" s="9">
        <v>4</v>
      </c>
      <c r="E53" s="23">
        <v>1</v>
      </c>
      <c r="F53" s="9">
        <v>0</v>
      </c>
      <c r="G53" s="23">
        <v>5</v>
      </c>
      <c r="H53" s="9">
        <v>2</v>
      </c>
      <c r="I53" s="23">
        <v>3</v>
      </c>
      <c r="J53" s="9">
        <v>2</v>
      </c>
      <c r="K53" s="23">
        <v>3</v>
      </c>
      <c r="L53" s="9">
        <v>2</v>
      </c>
      <c r="M53" s="23">
        <v>3</v>
      </c>
      <c r="N53" s="9">
        <v>4</v>
      </c>
      <c r="O53" s="23">
        <v>1</v>
      </c>
      <c r="P53" s="9">
        <v>3</v>
      </c>
      <c r="Q53" s="23">
        <v>2</v>
      </c>
      <c r="R53" s="14">
        <f t="shared" si="4"/>
        <v>40</v>
      </c>
      <c r="S53" s="38"/>
      <c r="T53" s="28">
        <f>$P2</f>
        <v>0.5433333333333333</v>
      </c>
      <c r="U53" t="s">
        <v>157</v>
      </c>
      <c r="V53" t="str">
        <f>$X$15</f>
        <v>War13104</v>
      </c>
    </row>
    <row r="54" spans="1:22" ht="12.75">
      <c r="A54" s="4" t="s">
        <v>283</v>
      </c>
      <c r="B54" s="6">
        <v>5</v>
      </c>
      <c r="C54" s="23">
        <v>0</v>
      </c>
      <c r="D54" s="9">
        <v>4</v>
      </c>
      <c r="E54" s="23">
        <v>1</v>
      </c>
      <c r="F54" s="9">
        <v>2</v>
      </c>
      <c r="G54" s="23">
        <v>3</v>
      </c>
      <c r="H54" s="9">
        <v>3</v>
      </c>
      <c r="I54" s="23">
        <v>2</v>
      </c>
      <c r="J54" s="9">
        <v>5</v>
      </c>
      <c r="K54" s="23">
        <v>0</v>
      </c>
      <c r="L54" s="9">
        <v>5</v>
      </c>
      <c r="M54" s="23">
        <v>0</v>
      </c>
      <c r="N54" s="9">
        <v>0</v>
      </c>
      <c r="O54" s="23">
        <v>5</v>
      </c>
      <c r="P54" s="9">
        <v>5</v>
      </c>
      <c r="Q54" s="23">
        <v>0</v>
      </c>
      <c r="R54" s="14">
        <f t="shared" si="4"/>
        <v>40</v>
      </c>
      <c r="S54" s="38"/>
      <c r="T54" s="28">
        <f>$Q2</f>
        <v>0.45666666666666667</v>
      </c>
      <c r="U54" t="s">
        <v>157</v>
      </c>
      <c r="V54" t="str">
        <f>$X$16</f>
        <v>Forceful Dragon</v>
      </c>
    </row>
    <row r="55" spans="1:19" ht="12.75">
      <c r="A55" s="4" t="s">
        <v>286</v>
      </c>
      <c r="B55" s="6">
        <v>2</v>
      </c>
      <c r="C55" s="23">
        <v>3</v>
      </c>
      <c r="D55" s="9">
        <v>3</v>
      </c>
      <c r="E55" s="23">
        <v>2</v>
      </c>
      <c r="F55" s="9">
        <v>2</v>
      </c>
      <c r="G55" s="23">
        <v>3</v>
      </c>
      <c r="H55" s="9">
        <v>3</v>
      </c>
      <c r="I55" s="23">
        <v>2</v>
      </c>
      <c r="J55" s="9">
        <v>4</v>
      </c>
      <c r="K55" s="23">
        <v>1</v>
      </c>
      <c r="L55" s="9">
        <v>1</v>
      </c>
      <c r="M55" s="23">
        <v>4</v>
      </c>
      <c r="N55" s="9">
        <v>2</v>
      </c>
      <c r="O55" s="23">
        <v>3</v>
      </c>
      <c r="P55" s="9">
        <v>2</v>
      </c>
      <c r="Q55" s="23">
        <v>3</v>
      </c>
      <c r="R55" s="14">
        <f t="shared" si="4"/>
        <v>40</v>
      </c>
      <c r="S55" s="38"/>
    </row>
    <row r="56" spans="1:20" ht="12.75">
      <c r="A56" s="4" t="s">
        <v>282</v>
      </c>
      <c r="B56" s="6">
        <v>4</v>
      </c>
      <c r="C56" s="23">
        <v>1</v>
      </c>
      <c r="D56" s="9">
        <v>5</v>
      </c>
      <c r="E56" s="23">
        <v>0</v>
      </c>
      <c r="F56" s="9">
        <v>3</v>
      </c>
      <c r="G56" s="23">
        <v>2</v>
      </c>
      <c r="H56" s="9">
        <v>4</v>
      </c>
      <c r="I56" s="23">
        <v>1</v>
      </c>
      <c r="J56" s="9">
        <v>1</v>
      </c>
      <c r="K56" s="23">
        <v>4</v>
      </c>
      <c r="L56" s="9">
        <v>0</v>
      </c>
      <c r="M56" s="23">
        <v>5</v>
      </c>
      <c r="N56" s="9">
        <v>2</v>
      </c>
      <c r="O56" s="23">
        <v>3</v>
      </c>
      <c r="P56" s="9">
        <v>2</v>
      </c>
      <c r="Q56" s="23">
        <v>3</v>
      </c>
      <c r="R56" s="14">
        <f t="shared" si="4"/>
        <v>40</v>
      </c>
      <c r="S56" s="38"/>
      <c r="T56" s="12" t="s">
        <v>198</v>
      </c>
    </row>
    <row r="57" spans="1:22" ht="12.75">
      <c r="A57" s="4" t="s">
        <v>199</v>
      </c>
      <c r="B57" s="6">
        <v>3</v>
      </c>
      <c r="C57" s="23">
        <v>2</v>
      </c>
      <c r="D57" s="9">
        <v>2</v>
      </c>
      <c r="E57" s="23">
        <v>3</v>
      </c>
      <c r="F57" s="9">
        <v>4</v>
      </c>
      <c r="G57" s="23">
        <v>1</v>
      </c>
      <c r="H57" s="9">
        <v>2</v>
      </c>
      <c r="I57" s="23">
        <v>3</v>
      </c>
      <c r="J57" s="9">
        <v>5</v>
      </c>
      <c r="K57" s="23">
        <v>0</v>
      </c>
      <c r="L57" s="9">
        <v>2</v>
      </c>
      <c r="M57" s="23">
        <v>3</v>
      </c>
      <c r="N57" s="9">
        <v>5</v>
      </c>
      <c r="O57" s="23">
        <v>0</v>
      </c>
      <c r="P57" s="9">
        <v>5</v>
      </c>
      <c r="Q57" s="23">
        <v>0</v>
      </c>
      <c r="R57" s="14">
        <f t="shared" si="4"/>
        <v>40</v>
      </c>
      <c r="S57" s="38"/>
      <c r="T57" s="13">
        <f>$J$4</f>
        <v>0.6666666666666666</v>
      </c>
      <c r="U57" t="s">
        <v>157</v>
      </c>
      <c r="V57" t="str">
        <f>$X$9</f>
        <v>FFDragon</v>
      </c>
    </row>
    <row r="58" spans="1:22" ht="12.75">
      <c r="A58" s="4" t="s">
        <v>300</v>
      </c>
      <c r="B58" s="6">
        <v>1</v>
      </c>
      <c r="C58" s="23">
        <v>4</v>
      </c>
      <c r="D58" s="9">
        <v>3</v>
      </c>
      <c r="E58" s="23">
        <v>2</v>
      </c>
      <c r="F58" s="9">
        <v>1</v>
      </c>
      <c r="G58" s="23">
        <v>4</v>
      </c>
      <c r="H58" s="9">
        <v>3</v>
      </c>
      <c r="I58" s="23">
        <v>2</v>
      </c>
      <c r="J58" s="9">
        <v>1</v>
      </c>
      <c r="K58" s="23">
        <v>4</v>
      </c>
      <c r="L58" s="9">
        <v>1</v>
      </c>
      <c r="M58" s="23">
        <v>4</v>
      </c>
      <c r="N58" s="9">
        <v>1</v>
      </c>
      <c r="O58" s="23">
        <v>4</v>
      </c>
      <c r="P58" s="9">
        <v>4</v>
      </c>
      <c r="Q58" s="23">
        <v>1</v>
      </c>
      <c r="R58" s="14">
        <f t="shared" si="4"/>
        <v>40</v>
      </c>
      <c r="S58" s="38"/>
      <c r="T58" s="13">
        <f>$E$4</f>
        <v>0.5666666666666667</v>
      </c>
      <c r="U58" t="s">
        <v>157</v>
      </c>
      <c r="V58" t="str">
        <f>$X$4</f>
        <v>neonreaper</v>
      </c>
    </row>
    <row r="59" spans="1:22" ht="12.75">
      <c r="A59" s="4" t="s">
        <v>259</v>
      </c>
      <c r="B59" s="6">
        <v>2</v>
      </c>
      <c r="C59" s="23">
        <v>3</v>
      </c>
      <c r="D59" s="9">
        <v>1</v>
      </c>
      <c r="E59" s="23">
        <v>4</v>
      </c>
      <c r="F59" s="9">
        <v>2</v>
      </c>
      <c r="G59" s="23">
        <v>3</v>
      </c>
      <c r="H59" s="9">
        <v>2</v>
      </c>
      <c r="I59" s="23">
        <v>3</v>
      </c>
      <c r="J59" s="9">
        <v>2</v>
      </c>
      <c r="K59" s="23">
        <v>3</v>
      </c>
      <c r="L59" s="9">
        <v>3</v>
      </c>
      <c r="M59" s="23">
        <v>2</v>
      </c>
      <c r="N59" s="9">
        <v>2</v>
      </c>
      <c r="O59" s="23">
        <v>3</v>
      </c>
      <c r="P59" s="9">
        <v>2</v>
      </c>
      <c r="Q59" s="23">
        <v>3</v>
      </c>
      <c r="R59" s="14">
        <f t="shared" si="4"/>
        <v>40</v>
      </c>
      <c r="S59" s="38"/>
      <c r="T59" s="13">
        <f>$H$4</f>
        <v>0.5666666666666667</v>
      </c>
      <c r="U59" t="s">
        <v>157</v>
      </c>
      <c r="V59" t="str">
        <f>$X$7</f>
        <v>th3l3fty</v>
      </c>
    </row>
    <row r="60" spans="1:22" ht="12.75">
      <c r="A60" s="4" t="s">
        <v>301</v>
      </c>
      <c r="B60" s="6">
        <v>3</v>
      </c>
      <c r="C60" s="23">
        <v>2</v>
      </c>
      <c r="D60" s="9">
        <v>1</v>
      </c>
      <c r="E60" s="23">
        <v>4</v>
      </c>
      <c r="F60" s="9">
        <v>4</v>
      </c>
      <c r="G60" s="23">
        <v>1</v>
      </c>
      <c r="H60" s="9">
        <v>3</v>
      </c>
      <c r="I60" s="23">
        <v>2</v>
      </c>
      <c r="J60" s="9">
        <v>5</v>
      </c>
      <c r="K60" s="23">
        <v>0</v>
      </c>
      <c r="L60" s="9">
        <v>0</v>
      </c>
      <c r="M60" s="23">
        <v>5</v>
      </c>
      <c r="N60" s="9">
        <v>5</v>
      </c>
      <c r="O60" s="23">
        <v>0</v>
      </c>
      <c r="P60" s="9">
        <v>2</v>
      </c>
      <c r="Q60" s="23">
        <v>3</v>
      </c>
      <c r="R60" s="14">
        <f t="shared" si="4"/>
        <v>40</v>
      </c>
      <c r="S60" s="38"/>
      <c r="T60" s="13">
        <f>$P$4</f>
        <v>0.5666666666666667</v>
      </c>
      <c r="U60" t="s">
        <v>157</v>
      </c>
      <c r="V60" t="str">
        <f>$X$15</f>
        <v>War13104</v>
      </c>
    </row>
    <row r="61" spans="1:22" ht="12.75">
      <c r="A61" s="4" t="s">
        <v>268</v>
      </c>
      <c r="B61" s="6">
        <v>5</v>
      </c>
      <c r="C61" s="23">
        <v>0</v>
      </c>
      <c r="D61" s="9">
        <v>0</v>
      </c>
      <c r="E61" s="23">
        <v>5</v>
      </c>
      <c r="F61" s="9">
        <v>0</v>
      </c>
      <c r="G61" s="23">
        <v>5</v>
      </c>
      <c r="H61" s="9">
        <v>0</v>
      </c>
      <c r="I61" s="23">
        <v>5</v>
      </c>
      <c r="J61" s="9">
        <v>5</v>
      </c>
      <c r="K61" s="23">
        <v>0</v>
      </c>
      <c r="L61" s="9">
        <v>5</v>
      </c>
      <c r="M61" s="23">
        <v>0</v>
      </c>
      <c r="N61" s="9">
        <v>5</v>
      </c>
      <c r="O61" s="23">
        <v>0</v>
      </c>
      <c r="P61" s="9">
        <v>5</v>
      </c>
      <c r="Q61" s="23">
        <v>0</v>
      </c>
      <c r="R61" s="14">
        <f t="shared" si="4"/>
        <v>40</v>
      </c>
      <c r="S61" s="38"/>
      <c r="T61" s="13">
        <f>$N$4</f>
        <v>0.55</v>
      </c>
      <c r="U61" t="s">
        <v>157</v>
      </c>
      <c r="V61" t="str">
        <f>$X$13</f>
        <v>Shadow Ryoko</v>
      </c>
    </row>
    <row r="62" spans="1:22" ht="12.75">
      <c r="A62" s="4" t="s">
        <v>197</v>
      </c>
      <c r="B62" s="6">
        <v>4</v>
      </c>
      <c r="C62" s="23">
        <v>1</v>
      </c>
      <c r="D62" s="9">
        <v>1</v>
      </c>
      <c r="E62" s="23">
        <v>4</v>
      </c>
      <c r="F62" s="9">
        <v>5</v>
      </c>
      <c r="G62" s="23">
        <v>0</v>
      </c>
      <c r="H62" s="9">
        <v>4</v>
      </c>
      <c r="I62" s="23">
        <v>1</v>
      </c>
      <c r="J62" s="9">
        <v>3</v>
      </c>
      <c r="K62" s="23">
        <v>2</v>
      </c>
      <c r="L62" s="9">
        <v>0</v>
      </c>
      <c r="M62" s="23">
        <v>5</v>
      </c>
      <c r="N62" s="9">
        <v>1</v>
      </c>
      <c r="O62" s="23">
        <v>4</v>
      </c>
      <c r="P62" s="9">
        <v>2</v>
      </c>
      <c r="Q62" s="23">
        <v>3</v>
      </c>
      <c r="R62" s="14">
        <f t="shared" si="4"/>
        <v>40</v>
      </c>
      <c r="S62" s="38"/>
      <c r="T62" s="13">
        <f>$B$4</f>
        <v>0.5333333333333333</v>
      </c>
      <c r="U62" t="s">
        <v>157</v>
      </c>
      <c r="V62" t="str">
        <f>$X$1</f>
        <v>Crono801</v>
      </c>
    </row>
    <row r="63" spans="1:22" ht="12.75">
      <c r="A63" s="4" t="s">
        <v>277</v>
      </c>
      <c r="B63" s="6">
        <v>5</v>
      </c>
      <c r="C63" s="23">
        <v>0</v>
      </c>
      <c r="D63" s="9">
        <v>0</v>
      </c>
      <c r="E63" s="23">
        <v>5</v>
      </c>
      <c r="F63" s="9">
        <v>5</v>
      </c>
      <c r="G63" s="23">
        <v>0</v>
      </c>
      <c r="H63" s="9">
        <v>0</v>
      </c>
      <c r="I63" s="23">
        <v>5</v>
      </c>
      <c r="J63" s="9">
        <v>5</v>
      </c>
      <c r="K63" s="23">
        <v>0</v>
      </c>
      <c r="L63" s="9">
        <v>5</v>
      </c>
      <c r="M63" s="23">
        <v>0</v>
      </c>
      <c r="N63" s="9">
        <v>5</v>
      </c>
      <c r="O63" s="23">
        <v>0</v>
      </c>
      <c r="P63" s="9">
        <v>5</v>
      </c>
      <c r="Q63" s="23">
        <v>0</v>
      </c>
      <c r="R63" s="14">
        <f t="shared" si="4"/>
        <v>40</v>
      </c>
      <c r="S63" s="38"/>
      <c r="T63" s="13">
        <f>$F$4</f>
        <v>0.5166666666666667</v>
      </c>
      <c r="U63" t="s">
        <v>157</v>
      </c>
      <c r="V63" t="str">
        <f>$X$5</f>
        <v>KleenexTissue50</v>
      </c>
    </row>
    <row r="64" spans="1:22" ht="12.75">
      <c r="A64" s="4" t="s">
        <v>302</v>
      </c>
      <c r="B64" s="6">
        <v>4</v>
      </c>
      <c r="C64" s="23">
        <v>1</v>
      </c>
      <c r="D64" s="9">
        <v>1</v>
      </c>
      <c r="E64" s="23">
        <v>4</v>
      </c>
      <c r="F64" s="9">
        <v>5</v>
      </c>
      <c r="G64" s="23">
        <v>0</v>
      </c>
      <c r="H64" s="9">
        <v>1</v>
      </c>
      <c r="I64" s="23">
        <v>4</v>
      </c>
      <c r="J64" s="9">
        <v>5</v>
      </c>
      <c r="K64" s="23">
        <v>0</v>
      </c>
      <c r="L64" s="9">
        <v>2</v>
      </c>
      <c r="M64" s="23">
        <v>3</v>
      </c>
      <c r="N64" s="9">
        <v>3</v>
      </c>
      <c r="O64" s="23">
        <v>2</v>
      </c>
      <c r="P64" s="9">
        <v>1</v>
      </c>
      <c r="Q64" s="23">
        <v>4</v>
      </c>
      <c r="R64" s="14">
        <f t="shared" si="4"/>
        <v>40</v>
      </c>
      <c r="S64" s="38"/>
      <c r="T64" s="13">
        <f>$L$4</f>
        <v>0.5</v>
      </c>
      <c r="U64" t="s">
        <v>157</v>
      </c>
      <c r="V64" t="str">
        <f>$X$11</f>
        <v>Shake</v>
      </c>
    </row>
    <row r="65" spans="1:22" ht="12.75">
      <c r="A65" s="4" t="s">
        <v>288</v>
      </c>
      <c r="B65" s="6">
        <v>2</v>
      </c>
      <c r="C65" s="23">
        <v>3</v>
      </c>
      <c r="D65" s="9">
        <v>5</v>
      </c>
      <c r="E65" s="23">
        <v>0</v>
      </c>
      <c r="F65" s="9">
        <v>0</v>
      </c>
      <c r="G65" s="23">
        <v>5</v>
      </c>
      <c r="H65" s="9">
        <v>2</v>
      </c>
      <c r="I65" s="23">
        <v>3</v>
      </c>
      <c r="J65" s="9">
        <v>4</v>
      </c>
      <c r="K65" s="23">
        <v>1</v>
      </c>
      <c r="L65" s="9">
        <v>0</v>
      </c>
      <c r="M65" s="23">
        <v>5</v>
      </c>
      <c r="N65" s="9">
        <v>3</v>
      </c>
      <c r="O65" s="23">
        <v>2</v>
      </c>
      <c r="P65" s="9">
        <v>3</v>
      </c>
      <c r="Q65" s="23">
        <v>2</v>
      </c>
      <c r="R65" s="14">
        <f t="shared" si="4"/>
        <v>40</v>
      </c>
      <c r="S65" s="38"/>
      <c r="T65" s="13">
        <f>$M$4</f>
        <v>0.5</v>
      </c>
      <c r="U65" t="s">
        <v>157</v>
      </c>
      <c r="V65" t="str">
        <f>$X$12</f>
        <v>X_Dante_X</v>
      </c>
    </row>
    <row r="66" spans="1:22" ht="12.75">
      <c r="A66" s="4" t="s">
        <v>2</v>
      </c>
      <c r="B66" s="6"/>
      <c r="C66" s="23"/>
      <c r="D66" s="9"/>
      <c r="E66" s="23"/>
      <c r="F66" s="9"/>
      <c r="G66" s="23"/>
      <c r="H66" s="9"/>
      <c r="I66" s="23"/>
      <c r="J66" s="9"/>
      <c r="K66" s="23"/>
      <c r="L66" s="9"/>
      <c r="M66" s="23"/>
      <c r="N66" s="9"/>
      <c r="O66" s="23"/>
      <c r="P66" s="9"/>
      <c r="Q66" s="23"/>
      <c r="R66" s="14">
        <f t="shared" si="4"/>
        <v>0</v>
      </c>
      <c r="S66" s="38"/>
      <c r="T66" s="13">
        <f>$G$4</f>
        <v>0.48333333333333334</v>
      </c>
      <c r="U66" t="s">
        <v>157</v>
      </c>
      <c r="V66" t="str">
        <f>$X$6</f>
        <v>DpOblivion</v>
      </c>
    </row>
    <row r="67" spans="1:22" ht="12.75">
      <c r="A67" s="4" t="s">
        <v>3</v>
      </c>
      <c r="B67" s="6"/>
      <c r="C67" s="23"/>
      <c r="D67" s="9"/>
      <c r="E67" s="23"/>
      <c r="F67" s="9"/>
      <c r="G67" s="23"/>
      <c r="H67" s="9"/>
      <c r="I67" s="23"/>
      <c r="J67" s="9"/>
      <c r="K67" s="23"/>
      <c r="L67" s="9"/>
      <c r="M67" s="23"/>
      <c r="N67" s="9"/>
      <c r="O67" s="23"/>
      <c r="P67" s="9"/>
      <c r="Q67" s="23"/>
      <c r="R67" s="14">
        <f t="shared" si="4"/>
        <v>0</v>
      </c>
      <c r="S67" s="38"/>
      <c r="T67" s="13">
        <f>$C$4</f>
        <v>0.4666666666666667</v>
      </c>
      <c r="U67" t="s">
        <v>157</v>
      </c>
      <c r="V67" t="str">
        <f>$X$2</f>
        <v>stingers</v>
      </c>
    </row>
    <row r="68" spans="1:22" ht="12.75">
      <c r="A68" s="4" t="s">
        <v>4</v>
      </c>
      <c r="B68" s="6"/>
      <c r="C68" s="23"/>
      <c r="D68" s="9"/>
      <c r="E68" s="23"/>
      <c r="F68" s="9"/>
      <c r="G68" s="23"/>
      <c r="H68" s="9"/>
      <c r="I68" s="23"/>
      <c r="J68" s="9"/>
      <c r="K68" s="23"/>
      <c r="L68" s="9"/>
      <c r="M68" s="23"/>
      <c r="N68" s="9"/>
      <c r="O68" s="23"/>
      <c r="P68" s="9"/>
      <c r="Q68" s="23"/>
      <c r="R68" s="14">
        <f t="shared" si="4"/>
        <v>0</v>
      </c>
      <c r="S68" s="38"/>
      <c r="T68" s="13">
        <f>$O$4</f>
        <v>0.45</v>
      </c>
      <c r="U68" t="s">
        <v>157</v>
      </c>
      <c r="V68" t="str">
        <f>$X$14</f>
        <v>Smurf</v>
      </c>
    </row>
    <row r="69" spans="1:22" ht="12.75">
      <c r="A69" s="4" t="s">
        <v>5</v>
      </c>
      <c r="B69" s="6"/>
      <c r="C69" s="23"/>
      <c r="D69" s="9"/>
      <c r="E69" s="23"/>
      <c r="F69" s="9"/>
      <c r="G69" s="23"/>
      <c r="H69" s="9"/>
      <c r="I69" s="23"/>
      <c r="J69" s="9"/>
      <c r="K69" s="23"/>
      <c r="L69" s="9"/>
      <c r="M69" s="23"/>
      <c r="N69" s="9"/>
      <c r="O69" s="23"/>
      <c r="P69" s="9"/>
      <c r="Q69" s="23"/>
      <c r="R69" s="14">
        <f t="shared" si="4"/>
        <v>0</v>
      </c>
      <c r="S69" s="38"/>
      <c r="T69" s="13">
        <f>$D$4</f>
        <v>0.43333333333333335</v>
      </c>
      <c r="U69" t="s">
        <v>157</v>
      </c>
      <c r="V69" t="str">
        <f>$X$3</f>
        <v>Eeeevil Overlord</v>
      </c>
    </row>
    <row r="70" spans="1:22" ht="12.75">
      <c r="A70" s="4" t="s">
        <v>6</v>
      </c>
      <c r="B70" s="6"/>
      <c r="C70" s="23"/>
      <c r="D70" s="9"/>
      <c r="E70" s="23"/>
      <c r="F70" s="9"/>
      <c r="G70" s="23"/>
      <c r="H70" s="9"/>
      <c r="I70" s="23"/>
      <c r="J70" s="9"/>
      <c r="K70" s="23"/>
      <c r="L70" s="9"/>
      <c r="M70" s="23"/>
      <c r="N70" s="9"/>
      <c r="O70" s="23"/>
      <c r="P70" s="9"/>
      <c r="Q70" s="23"/>
      <c r="R70" s="14">
        <f aca="true" t="shared" si="5" ref="R70:R101">SUM(B70:Q70)</f>
        <v>0</v>
      </c>
      <c r="S70" s="38"/>
      <c r="T70" s="13">
        <f>$I$4</f>
        <v>0.43333333333333335</v>
      </c>
      <c r="U70" t="s">
        <v>157</v>
      </c>
      <c r="V70" t="str">
        <f>$X$8</f>
        <v>raytan7585</v>
      </c>
    </row>
    <row r="71" spans="1:22" ht="12.75">
      <c r="A71" s="4" t="s">
        <v>7</v>
      </c>
      <c r="B71" s="6"/>
      <c r="C71" s="23"/>
      <c r="D71" s="9"/>
      <c r="E71" s="23"/>
      <c r="F71" s="9"/>
      <c r="G71" s="23"/>
      <c r="H71" s="9"/>
      <c r="I71" s="23"/>
      <c r="J71" s="9"/>
      <c r="K71" s="23"/>
      <c r="L71" s="9"/>
      <c r="M71" s="23"/>
      <c r="N71" s="9"/>
      <c r="O71" s="23"/>
      <c r="P71" s="9"/>
      <c r="Q71" s="23"/>
      <c r="R71" s="14">
        <f t="shared" si="5"/>
        <v>0</v>
      </c>
      <c r="S71" s="38"/>
      <c r="T71" s="13">
        <f>$Q$4</f>
        <v>0.43333333333333335</v>
      </c>
      <c r="U71" t="s">
        <v>157</v>
      </c>
      <c r="V71" t="str">
        <f>$X$16</f>
        <v>Forceful Dragon</v>
      </c>
    </row>
    <row r="72" spans="1:22" ht="12.75">
      <c r="A72" s="4" t="s">
        <v>8</v>
      </c>
      <c r="B72" s="6"/>
      <c r="C72" s="23"/>
      <c r="D72" s="9"/>
      <c r="E72" s="23"/>
      <c r="F72" s="9"/>
      <c r="G72" s="23"/>
      <c r="H72" s="9"/>
      <c r="I72" s="23"/>
      <c r="J72" s="9"/>
      <c r="K72" s="23"/>
      <c r="L72" s="9"/>
      <c r="M72" s="23"/>
      <c r="N72" s="9"/>
      <c r="O72" s="23"/>
      <c r="P72" s="9"/>
      <c r="Q72" s="23"/>
      <c r="R72" s="14">
        <f t="shared" si="5"/>
        <v>0</v>
      </c>
      <c r="S72" s="38"/>
      <c r="T72" s="13">
        <f>$K$4</f>
        <v>0.3333333333333333</v>
      </c>
      <c r="U72" t="s">
        <v>157</v>
      </c>
      <c r="V72" t="str">
        <f>$X$10</f>
        <v>Sir Chris</v>
      </c>
    </row>
    <row r="73" spans="1:21" ht="12.75">
      <c r="A73" s="4" t="s">
        <v>9</v>
      </c>
      <c r="B73" s="6"/>
      <c r="C73" s="23"/>
      <c r="D73" s="9"/>
      <c r="E73" s="23"/>
      <c r="F73" s="9"/>
      <c r="G73" s="23"/>
      <c r="H73" s="9"/>
      <c r="I73" s="23"/>
      <c r="J73" s="9"/>
      <c r="K73" s="23"/>
      <c r="L73" s="9"/>
      <c r="M73" s="23"/>
      <c r="N73" s="9"/>
      <c r="O73" s="23"/>
      <c r="P73" s="9"/>
      <c r="Q73" s="23"/>
      <c r="R73" s="14">
        <f t="shared" si="5"/>
        <v>0</v>
      </c>
      <c r="S73" s="38"/>
      <c r="U73" s="13"/>
    </row>
    <row r="74" spans="1:20" ht="12.75">
      <c r="A74" s="4" t="s">
        <v>10</v>
      </c>
      <c r="B74" s="6"/>
      <c r="C74" s="23"/>
      <c r="D74" s="9"/>
      <c r="E74" s="23"/>
      <c r="F74" s="9"/>
      <c r="G74" s="23"/>
      <c r="H74" s="9"/>
      <c r="I74" s="23"/>
      <c r="J74" s="9"/>
      <c r="K74" s="23"/>
      <c r="L74" s="9"/>
      <c r="M74" s="23"/>
      <c r="N74" s="9"/>
      <c r="O74" s="23"/>
      <c r="P74" s="9"/>
      <c r="Q74" s="23"/>
      <c r="R74" s="14">
        <f t="shared" si="5"/>
        <v>0</v>
      </c>
      <c r="S74" s="38"/>
      <c r="T74" s="12" t="s">
        <v>149</v>
      </c>
    </row>
    <row r="75" spans="1:22" ht="12.75">
      <c r="A75" s="4" t="s">
        <v>11</v>
      </c>
      <c r="B75" s="6"/>
      <c r="C75" s="23"/>
      <c r="D75" s="9"/>
      <c r="E75" s="23"/>
      <c r="F75" s="9"/>
      <c r="G75" s="23"/>
      <c r="H75" s="9"/>
      <c r="I75" s="23"/>
      <c r="J75" s="9"/>
      <c r="K75" s="23"/>
      <c r="L75" s="9"/>
      <c r="M75" s="23"/>
      <c r="N75" s="9"/>
      <c r="O75" s="23"/>
      <c r="P75" s="9"/>
      <c r="Q75" s="23"/>
      <c r="R75" s="14">
        <f t="shared" si="5"/>
        <v>0</v>
      </c>
      <c r="S75" s="38"/>
      <c r="T75" s="15">
        <f>COUNTIF(J$6:J$506,"5")</f>
        <v>23</v>
      </c>
      <c r="U75" t="s">
        <v>157</v>
      </c>
      <c r="V75" t="str">
        <f>$X$9</f>
        <v>FFDragon</v>
      </c>
    </row>
    <row r="76" spans="1:22" ht="12.75">
      <c r="A76" s="4" t="s">
        <v>12</v>
      </c>
      <c r="B76" s="6"/>
      <c r="C76" s="23"/>
      <c r="D76" s="9"/>
      <c r="E76" s="23"/>
      <c r="F76" s="9"/>
      <c r="G76" s="23"/>
      <c r="H76" s="9"/>
      <c r="I76" s="23"/>
      <c r="J76" s="9"/>
      <c r="K76" s="23"/>
      <c r="L76" s="9"/>
      <c r="M76" s="23"/>
      <c r="N76" s="9"/>
      <c r="O76" s="23"/>
      <c r="P76" s="9"/>
      <c r="Q76" s="23"/>
      <c r="R76" s="14">
        <f t="shared" si="5"/>
        <v>0</v>
      </c>
      <c r="S76" s="38"/>
      <c r="T76" s="15">
        <f>COUNTIF(N$6:N$506,"5")</f>
        <v>19</v>
      </c>
      <c r="U76" t="s">
        <v>157</v>
      </c>
      <c r="V76" t="str">
        <f>$X$13</f>
        <v>Shadow Ryoko</v>
      </c>
    </row>
    <row r="77" spans="1:22" ht="12.75">
      <c r="A77" s="4" t="s">
        <v>13</v>
      </c>
      <c r="B77" s="6"/>
      <c r="C77" s="23"/>
      <c r="D77" s="9"/>
      <c r="E77" s="23"/>
      <c r="F77" s="9"/>
      <c r="G77" s="23"/>
      <c r="H77" s="9"/>
      <c r="I77" s="23"/>
      <c r="J77" s="9"/>
      <c r="K77" s="23"/>
      <c r="L77" s="9"/>
      <c r="M77" s="23"/>
      <c r="N77" s="9"/>
      <c r="O77" s="23"/>
      <c r="P77" s="9"/>
      <c r="Q77" s="23"/>
      <c r="R77" s="14">
        <f t="shared" si="5"/>
        <v>0</v>
      </c>
      <c r="S77" s="38"/>
      <c r="T77" s="15">
        <f>COUNTIF(E$6:E$506,"5")</f>
        <v>15</v>
      </c>
      <c r="U77" t="s">
        <v>157</v>
      </c>
      <c r="V77" t="str">
        <f>$X$4</f>
        <v>neonreaper</v>
      </c>
    </row>
    <row r="78" spans="1:22" ht="12.75">
      <c r="A78" s="4" t="s">
        <v>14</v>
      </c>
      <c r="B78" s="6"/>
      <c r="C78" s="23"/>
      <c r="D78" s="9"/>
      <c r="E78" s="23"/>
      <c r="F78" s="9"/>
      <c r="G78" s="23"/>
      <c r="H78" s="9"/>
      <c r="I78" s="23"/>
      <c r="J78" s="9"/>
      <c r="K78" s="23"/>
      <c r="L78" s="9"/>
      <c r="M78" s="23"/>
      <c r="N78" s="9"/>
      <c r="O78" s="23"/>
      <c r="P78" s="9"/>
      <c r="Q78" s="23"/>
      <c r="R78" s="14">
        <f t="shared" si="5"/>
        <v>0</v>
      </c>
      <c r="S78" s="38"/>
      <c r="T78" s="15">
        <f>COUNTIF(B$6:B$506,"5")</f>
        <v>14</v>
      </c>
      <c r="U78" t="s">
        <v>157</v>
      </c>
      <c r="V78" t="str">
        <f>$X$1</f>
        <v>Crono801</v>
      </c>
    </row>
    <row r="79" spans="1:22" ht="12.75">
      <c r="A79" s="4" t="s">
        <v>15</v>
      </c>
      <c r="B79" s="6"/>
      <c r="C79" s="23"/>
      <c r="D79" s="9"/>
      <c r="E79" s="23"/>
      <c r="F79" s="9"/>
      <c r="G79" s="23"/>
      <c r="H79" s="9"/>
      <c r="I79" s="23"/>
      <c r="J79" s="9"/>
      <c r="K79" s="23"/>
      <c r="L79" s="9"/>
      <c r="M79" s="23"/>
      <c r="N79" s="9"/>
      <c r="O79" s="23"/>
      <c r="P79" s="9"/>
      <c r="Q79" s="23"/>
      <c r="R79" s="14">
        <f t="shared" si="5"/>
        <v>0</v>
      </c>
      <c r="S79" s="38"/>
      <c r="T79" s="15">
        <f>COUNTIF(I$6:I$506,"5")</f>
        <v>13</v>
      </c>
      <c r="U79" t="s">
        <v>157</v>
      </c>
      <c r="V79" t="str">
        <f>$X$8</f>
        <v>raytan7585</v>
      </c>
    </row>
    <row r="80" spans="1:22" ht="12.75">
      <c r="A80" s="4" t="s">
        <v>16</v>
      </c>
      <c r="B80" s="6"/>
      <c r="C80" s="23"/>
      <c r="D80" s="9"/>
      <c r="E80" s="23"/>
      <c r="F80" s="9"/>
      <c r="G80" s="23"/>
      <c r="H80" s="9"/>
      <c r="I80" s="23"/>
      <c r="J80" s="9"/>
      <c r="K80" s="23"/>
      <c r="L80" s="9"/>
      <c r="M80" s="23"/>
      <c r="N80" s="9"/>
      <c r="O80" s="23"/>
      <c r="P80" s="9"/>
      <c r="Q80" s="23"/>
      <c r="R80" s="14">
        <f t="shared" si="5"/>
        <v>0</v>
      </c>
      <c r="S80" s="38"/>
      <c r="T80" s="15">
        <f>COUNTIF(L$6:L$506,"5")</f>
        <v>13</v>
      </c>
      <c r="U80" t="s">
        <v>157</v>
      </c>
      <c r="V80" t="str">
        <f>$X$11</f>
        <v>Shake</v>
      </c>
    </row>
    <row r="81" spans="1:22" ht="12.75">
      <c r="A81" s="4" t="s">
        <v>17</v>
      </c>
      <c r="B81" s="6"/>
      <c r="C81" s="23"/>
      <c r="D81" s="9"/>
      <c r="E81" s="23"/>
      <c r="F81" s="9"/>
      <c r="G81" s="23"/>
      <c r="H81" s="9"/>
      <c r="I81" s="23"/>
      <c r="J81" s="9"/>
      <c r="K81" s="23"/>
      <c r="L81" s="9"/>
      <c r="M81" s="23"/>
      <c r="N81" s="9"/>
      <c r="O81" s="23"/>
      <c r="P81" s="9"/>
      <c r="Q81" s="23"/>
      <c r="R81" s="14">
        <f t="shared" si="5"/>
        <v>0</v>
      </c>
      <c r="S81" s="38"/>
      <c r="T81" s="15">
        <f>COUNTIF(M$6:M$506,"5")</f>
        <v>13</v>
      </c>
      <c r="U81" t="s">
        <v>157</v>
      </c>
      <c r="V81" t="str">
        <f>$X$12</f>
        <v>X_Dante_X</v>
      </c>
    </row>
    <row r="82" spans="1:22" ht="12.75">
      <c r="A82" s="4" t="s">
        <v>18</v>
      </c>
      <c r="B82" s="6"/>
      <c r="C82" s="23"/>
      <c r="D82" s="9"/>
      <c r="E82" s="23"/>
      <c r="F82" s="9"/>
      <c r="G82" s="23"/>
      <c r="H82" s="9"/>
      <c r="I82" s="23"/>
      <c r="J82" s="9"/>
      <c r="K82" s="23"/>
      <c r="L82" s="9"/>
      <c r="M82" s="23"/>
      <c r="N82" s="9"/>
      <c r="O82" s="23"/>
      <c r="P82" s="9"/>
      <c r="Q82" s="23"/>
      <c r="R82" s="14">
        <f t="shared" si="5"/>
        <v>0</v>
      </c>
      <c r="S82" s="38"/>
      <c r="T82" s="15">
        <f>COUNTIF(P$6:P$506,"5")</f>
        <v>11</v>
      </c>
      <c r="U82" t="s">
        <v>157</v>
      </c>
      <c r="V82" t="str">
        <f>$X$15</f>
        <v>War13104</v>
      </c>
    </row>
    <row r="83" spans="1:22" ht="12.75">
      <c r="A83" s="4" t="s">
        <v>19</v>
      </c>
      <c r="B83" s="6"/>
      <c r="C83" s="23"/>
      <c r="D83" s="9"/>
      <c r="E83" s="23"/>
      <c r="F83" s="9"/>
      <c r="G83" s="23"/>
      <c r="H83" s="9"/>
      <c r="I83" s="23"/>
      <c r="J83" s="9"/>
      <c r="K83" s="23"/>
      <c r="L83" s="9"/>
      <c r="M83" s="23"/>
      <c r="N83" s="9"/>
      <c r="O83" s="23"/>
      <c r="P83" s="9"/>
      <c r="Q83" s="23"/>
      <c r="R83" s="14">
        <f t="shared" si="5"/>
        <v>0</v>
      </c>
      <c r="S83" s="38"/>
      <c r="T83" s="15">
        <f>COUNTIF(G$6:G$506,"5")</f>
        <v>10</v>
      </c>
      <c r="U83" t="s">
        <v>157</v>
      </c>
      <c r="V83" t="str">
        <f>$X$6</f>
        <v>DpOblivion</v>
      </c>
    </row>
    <row r="84" spans="1:22" ht="12.75">
      <c r="A84" s="4" t="s">
        <v>20</v>
      </c>
      <c r="B84" s="6"/>
      <c r="C84" s="23"/>
      <c r="D84" s="9"/>
      <c r="E84" s="23"/>
      <c r="F84" s="9"/>
      <c r="G84" s="23"/>
      <c r="H84" s="9"/>
      <c r="I84" s="23"/>
      <c r="J84" s="9"/>
      <c r="K84" s="23"/>
      <c r="L84" s="9"/>
      <c r="M84" s="23"/>
      <c r="N84" s="9"/>
      <c r="O84" s="23"/>
      <c r="P84" s="9"/>
      <c r="Q84" s="23"/>
      <c r="R84" s="14">
        <f t="shared" si="5"/>
        <v>0</v>
      </c>
      <c r="S84" s="38"/>
      <c r="T84" s="15">
        <f>COUNTIF(D$6:D$506,"5")</f>
        <v>9</v>
      </c>
      <c r="U84" t="s">
        <v>157</v>
      </c>
      <c r="V84" t="str">
        <f>$X$3</f>
        <v>Eeeevil Overlord</v>
      </c>
    </row>
    <row r="85" spans="1:22" ht="12.75">
      <c r="A85" s="4" t="s">
        <v>21</v>
      </c>
      <c r="B85" s="6"/>
      <c r="C85" s="23"/>
      <c r="D85" s="9"/>
      <c r="E85" s="23"/>
      <c r="F85" s="9"/>
      <c r="G85" s="23"/>
      <c r="H85" s="9"/>
      <c r="I85" s="23"/>
      <c r="J85" s="9"/>
      <c r="K85" s="23"/>
      <c r="L85" s="9"/>
      <c r="M85" s="23"/>
      <c r="N85" s="9"/>
      <c r="O85" s="23"/>
      <c r="P85" s="9"/>
      <c r="Q85" s="23"/>
      <c r="R85" s="14">
        <f t="shared" si="5"/>
        <v>0</v>
      </c>
      <c r="S85" s="38"/>
      <c r="T85" s="15">
        <f>COUNTIF(F$6:F$506,"5")</f>
        <v>8</v>
      </c>
      <c r="U85" t="s">
        <v>157</v>
      </c>
      <c r="V85" t="str">
        <f>$X$5</f>
        <v>KleenexTissue50</v>
      </c>
    </row>
    <row r="86" spans="1:22" ht="12.75">
      <c r="A86" s="4" t="s">
        <v>22</v>
      </c>
      <c r="B86" s="6"/>
      <c r="C86" s="23"/>
      <c r="D86" s="9"/>
      <c r="E86" s="23"/>
      <c r="F86" s="9"/>
      <c r="G86" s="23"/>
      <c r="H86" s="9"/>
      <c r="I86" s="23"/>
      <c r="J86" s="9"/>
      <c r="K86" s="23"/>
      <c r="L86" s="9"/>
      <c r="M86" s="23"/>
      <c r="N86" s="9"/>
      <c r="O86" s="23"/>
      <c r="P86" s="9"/>
      <c r="Q86" s="23"/>
      <c r="R86" s="14">
        <f t="shared" si="5"/>
        <v>0</v>
      </c>
      <c r="S86" s="38"/>
      <c r="T86" s="15">
        <f>COUNTIF(Q$6:Q$506,"5")</f>
        <v>8</v>
      </c>
      <c r="U86" t="s">
        <v>157</v>
      </c>
      <c r="V86" t="str">
        <f>$X$16</f>
        <v>Forceful Dragon</v>
      </c>
    </row>
    <row r="87" spans="1:22" ht="12.75">
      <c r="A87" s="4" t="s">
        <v>23</v>
      </c>
      <c r="B87" s="6"/>
      <c r="C87" s="23"/>
      <c r="D87" s="9"/>
      <c r="E87" s="23"/>
      <c r="F87" s="9"/>
      <c r="G87" s="23"/>
      <c r="H87" s="9"/>
      <c r="I87" s="23"/>
      <c r="J87" s="9"/>
      <c r="K87" s="23"/>
      <c r="L87" s="9"/>
      <c r="M87" s="23"/>
      <c r="N87" s="9"/>
      <c r="O87" s="23"/>
      <c r="P87" s="9"/>
      <c r="Q87" s="23"/>
      <c r="R87" s="14">
        <f t="shared" si="5"/>
        <v>0</v>
      </c>
      <c r="S87" s="38"/>
      <c r="T87" s="15">
        <f>COUNTIF(H$6:H$506,"5")</f>
        <v>7</v>
      </c>
      <c r="U87" t="s">
        <v>157</v>
      </c>
      <c r="V87" t="str">
        <f>$X$7</f>
        <v>th3l3fty</v>
      </c>
    </row>
    <row r="88" spans="1:22" ht="12.75">
      <c r="A88" s="4" t="s">
        <v>24</v>
      </c>
      <c r="B88" s="6"/>
      <c r="C88" s="23"/>
      <c r="D88" s="9"/>
      <c r="E88" s="23"/>
      <c r="F88" s="9"/>
      <c r="G88" s="23"/>
      <c r="H88" s="9"/>
      <c r="I88" s="23"/>
      <c r="J88" s="9"/>
      <c r="K88" s="23"/>
      <c r="L88" s="9"/>
      <c r="M88" s="23"/>
      <c r="N88" s="9"/>
      <c r="O88" s="23"/>
      <c r="P88" s="9"/>
      <c r="Q88" s="23"/>
      <c r="R88" s="14">
        <f t="shared" si="5"/>
        <v>0</v>
      </c>
      <c r="S88" s="38"/>
      <c r="T88" s="15">
        <f>COUNTIF(O$6:O$506,"5")</f>
        <v>7</v>
      </c>
      <c r="U88" t="s">
        <v>157</v>
      </c>
      <c r="V88" t="str">
        <f>$X$14</f>
        <v>Smurf</v>
      </c>
    </row>
    <row r="89" spans="1:22" ht="12.75">
      <c r="A89" s="4" t="s">
        <v>25</v>
      </c>
      <c r="B89" s="6"/>
      <c r="C89" s="23"/>
      <c r="D89" s="9"/>
      <c r="E89" s="23"/>
      <c r="F89" s="9"/>
      <c r="G89" s="23"/>
      <c r="H89" s="9"/>
      <c r="I89" s="23"/>
      <c r="J89" s="9"/>
      <c r="K89" s="23"/>
      <c r="L89" s="9"/>
      <c r="M89" s="23"/>
      <c r="N89" s="9"/>
      <c r="O89" s="23"/>
      <c r="P89" s="9"/>
      <c r="Q89" s="23"/>
      <c r="R89" s="14">
        <f t="shared" si="5"/>
        <v>0</v>
      </c>
      <c r="S89" s="38"/>
      <c r="T89" s="15">
        <f>COUNTIF(C$6:C$506,"5")</f>
        <v>5</v>
      </c>
      <c r="U89" t="s">
        <v>157</v>
      </c>
      <c r="V89" t="str">
        <f>$X$2</f>
        <v>stingers</v>
      </c>
    </row>
    <row r="90" spans="1:22" ht="12.75">
      <c r="A90" s="4" t="s">
        <v>26</v>
      </c>
      <c r="B90" s="6"/>
      <c r="C90" s="23"/>
      <c r="D90" s="9"/>
      <c r="E90" s="23"/>
      <c r="F90" s="9"/>
      <c r="G90" s="23"/>
      <c r="H90" s="9"/>
      <c r="I90" s="23"/>
      <c r="J90" s="9"/>
      <c r="K90" s="23"/>
      <c r="L90" s="9"/>
      <c r="M90" s="23"/>
      <c r="N90" s="9"/>
      <c r="O90" s="23"/>
      <c r="P90" s="9"/>
      <c r="Q90" s="23"/>
      <c r="R90" s="14">
        <f t="shared" si="5"/>
        <v>0</v>
      </c>
      <c r="S90" s="38"/>
      <c r="T90" s="15">
        <f>COUNTIF(K$6:K$506,"5")</f>
        <v>4</v>
      </c>
      <c r="U90" t="s">
        <v>157</v>
      </c>
      <c r="V90" t="str">
        <f>$X$10</f>
        <v>Sir Chris</v>
      </c>
    </row>
    <row r="91" spans="1:19" ht="12.75">
      <c r="A91" s="4" t="s">
        <v>27</v>
      </c>
      <c r="B91" s="6"/>
      <c r="C91" s="23"/>
      <c r="D91" s="9"/>
      <c r="E91" s="23"/>
      <c r="F91" s="9"/>
      <c r="G91" s="23"/>
      <c r="H91" s="9"/>
      <c r="I91" s="23"/>
      <c r="J91" s="9"/>
      <c r="K91" s="23"/>
      <c r="L91" s="9"/>
      <c r="M91" s="23"/>
      <c r="N91" s="9"/>
      <c r="O91" s="23"/>
      <c r="P91" s="9"/>
      <c r="Q91" s="23"/>
      <c r="R91" s="14">
        <f t="shared" si="5"/>
        <v>0</v>
      </c>
      <c r="S91" s="38"/>
    </row>
    <row r="92" spans="1:20" ht="12.75">
      <c r="A92" s="4" t="s">
        <v>28</v>
      </c>
      <c r="B92" s="6"/>
      <c r="C92" s="23"/>
      <c r="D92" s="9"/>
      <c r="E92" s="23"/>
      <c r="F92" s="9"/>
      <c r="G92" s="23"/>
      <c r="H92" s="9"/>
      <c r="I92" s="23"/>
      <c r="J92" s="9"/>
      <c r="K92" s="23"/>
      <c r="L92" s="9"/>
      <c r="M92" s="23"/>
      <c r="N92" s="9"/>
      <c r="O92" s="23"/>
      <c r="P92" s="9"/>
      <c r="Q92" s="23"/>
      <c r="R92" s="14">
        <f t="shared" si="5"/>
        <v>0</v>
      </c>
      <c r="S92" s="38"/>
      <c r="T92" s="12" t="s">
        <v>150</v>
      </c>
    </row>
    <row r="93" spans="1:22" ht="12.75">
      <c r="A93" s="4" t="s">
        <v>29</v>
      </c>
      <c r="B93" s="6"/>
      <c r="C93" s="23"/>
      <c r="D93" s="9"/>
      <c r="E93" s="23"/>
      <c r="F93" s="9"/>
      <c r="G93" s="23"/>
      <c r="H93" s="9"/>
      <c r="I93" s="23"/>
      <c r="J93" s="9"/>
      <c r="K93" s="23"/>
      <c r="L93" s="9"/>
      <c r="M93" s="23"/>
      <c r="N93" s="9"/>
      <c r="O93" s="23"/>
      <c r="P93" s="9"/>
      <c r="Q93" s="23"/>
      <c r="R93" s="14">
        <f t="shared" si="5"/>
        <v>0</v>
      </c>
      <c r="S93" s="38"/>
      <c r="T93" s="15">
        <f>COUNTIF(K$6:K$506,"0")</f>
        <v>23</v>
      </c>
      <c r="U93" t="s">
        <v>157</v>
      </c>
      <c r="V93" t="str">
        <f>$X$10</f>
        <v>Sir Chris</v>
      </c>
    </row>
    <row r="94" spans="1:22" ht="12.75">
      <c r="A94" s="4" t="s">
        <v>30</v>
      </c>
      <c r="B94" s="6"/>
      <c r="C94" s="23"/>
      <c r="D94" s="9"/>
      <c r="E94" s="23"/>
      <c r="F94" s="9"/>
      <c r="G94" s="23"/>
      <c r="H94" s="9"/>
      <c r="I94" s="23"/>
      <c r="J94" s="9"/>
      <c r="K94" s="23"/>
      <c r="L94" s="9"/>
      <c r="M94" s="23"/>
      <c r="N94" s="9"/>
      <c r="O94" s="23"/>
      <c r="P94" s="9"/>
      <c r="Q94" s="23"/>
      <c r="R94" s="14">
        <f t="shared" si="5"/>
        <v>0</v>
      </c>
      <c r="S94" s="38"/>
      <c r="T94" s="15">
        <f>COUNTIF(O$6:O$506,"0")</f>
        <v>19</v>
      </c>
      <c r="U94" t="s">
        <v>157</v>
      </c>
      <c r="V94" t="str">
        <f>$X$14</f>
        <v>Smurf</v>
      </c>
    </row>
    <row r="95" spans="1:22" ht="12.75">
      <c r="A95" s="4" t="s">
        <v>31</v>
      </c>
      <c r="B95" s="6"/>
      <c r="C95" s="23"/>
      <c r="D95" s="9"/>
      <c r="E95" s="23"/>
      <c r="F95" s="9"/>
      <c r="G95" s="23"/>
      <c r="H95" s="9"/>
      <c r="I95" s="23"/>
      <c r="J95" s="9"/>
      <c r="K95" s="23"/>
      <c r="L95" s="9"/>
      <c r="M95" s="23"/>
      <c r="N95" s="9"/>
      <c r="O95" s="23"/>
      <c r="P95" s="9"/>
      <c r="Q95" s="23"/>
      <c r="R95" s="14">
        <f t="shared" si="5"/>
        <v>0</v>
      </c>
      <c r="S95" s="38"/>
      <c r="T95" s="15">
        <f>COUNTIF(D$6:D$506,"0")</f>
        <v>15</v>
      </c>
      <c r="U95" t="s">
        <v>157</v>
      </c>
      <c r="V95" t="str">
        <f>$X$3</f>
        <v>Eeeevil Overlord</v>
      </c>
    </row>
    <row r="96" spans="1:22" ht="12.75">
      <c r="A96" s="4" t="s">
        <v>32</v>
      </c>
      <c r="B96" s="6"/>
      <c r="C96" s="23"/>
      <c r="D96" s="9"/>
      <c r="E96" s="23"/>
      <c r="F96" s="9"/>
      <c r="G96" s="23"/>
      <c r="H96" s="9"/>
      <c r="I96" s="23"/>
      <c r="J96" s="9"/>
      <c r="K96" s="23"/>
      <c r="L96" s="9"/>
      <c r="M96" s="23"/>
      <c r="N96" s="9"/>
      <c r="O96" s="23"/>
      <c r="P96" s="9"/>
      <c r="Q96" s="23"/>
      <c r="R96" s="14">
        <f t="shared" si="5"/>
        <v>0</v>
      </c>
      <c r="S96" s="38"/>
      <c r="T96" s="15">
        <f>COUNTIF(C$6:C$506,"0")</f>
        <v>14</v>
      </c>
      <c r="U96" t="s">
        <v>157</v>
      </c>
      <c r="V96" t="str">
        <f>$X$2</f>
        <v>stingers</v>
      </c>
    </row>
    <row r="97" spans="1:22" ht="12.75">
      <c r="A97" s="4" t="s">
        <v>33</v>
      </c>
      <c r="B97" s="6"/>
      <c r="C97" s="23"/>
      <c r="D97" s="9"/>
      <c r="E97" s="23"/>
      <c r="F97" s="9"/>
      <c r="G97" s="23"/>
      <c r="H97" s="9"/>
      <c r="I97" s="23"/>
      <c r="J97" s="9"/>
      <c r="K97" s="23"/>
      <c r="L97" s="9"/>
      <c r="M97" s="23"/>
      <c r="N97" s="9"/>
      <c r="O97" s="23"/>
      <c r="P97" s="9"/>
      <c r="Q97" s="23"/>
      <c r="R97" s="14">
        <f t="shared" si="5"/>
        <v>0</v>
      </c>
      <c r="S97" s="38"/>
      <c r="T97" s="15">
        <f>COUNTIF(H$6:H$506,"0")</f>
        <v>13</v>
      </c>
      <c r="U97" t="s">
        <v>157</v>
      </c>
      <c r="V97" t="str">
        <f>$X$7</f>
        <v>th3l3fty</v>
      </c>
    </row>
    <row r="98" spans="1:22" ht="12.75">
      <c r="A98" s="4" t="s">
        <v>34</v>
      </c>
      <c r="B98" s="6"/>
      <c r="C98" s="23"/>
      <c r="D98" s="9"/>
      <c r="E98" s="23"/>
      <c r="F98" s="9"/>
      <c r="G98" s="23"/>
      <c r="H98" s="9"/>
      <c r="I98" s="23"/>
      <c r="J98" s="9"/>
      <c r="K98" s="23"/>
      <c r="L98" s="9"/>
      <c r="M98" s="23"/>
      <c r="N98" s="9"/>
      <c r="O98" s="23"/>
      <c r="P98" s="9"/>
      <c r="Q98" s="23"/>
      <c r="R98" s="14">
        <f t="shared" si="5"/>
        <v>0</v>
      </c>
      <c r="S98" s="38"/>
      <c r="T98" s="15">
        <f>COUNTIF(L$6:L$506,"0")</f>
        <v>13</v>
      </c>
      <c r="U98" t="s">
        <v>157</v>
      </c>
      <c r="V98" t="str">
        <f>$X$11</f>
        <v>Shake</v>
      </c>
    </row>
    <row r="99" spans="1:22" ht="12.75">
      <c r="A99" s="4" t="s">
        <v>35</v>
      </c>
      <c r="B99" s="6"/>
      <c r="C99" s="23"/>
      <c r="D99" s="9"/>
      <c r="E99" s="23"/>
      <c r="F99" s="9"/>
      <c r="G99" s="23"/>
      <c r="H99" s="9"/>
      <c r="I99" s="23"/>
      <c r="J99" s="9"/>
      <c r="K99" s="23"/>
      <c r="L99" s="9"/>
      <c r="M99" s="23"/>
      <c r="N99" s="9"/>
      <c r="O99" s="23"/>
      <c r="P99" s="9"/>
      <c r="Q99" s="23"/>
      <c r="R99" s="14">
        <f t="shared" si="5"/>
        <v>0</v>
      </c>
      <c r="S99" s="38"/>
      <c r="T99" s="15">
        <f>COUNTIF(M$6:M$506,"0")</f>
        <v>13</v>
      </c>
      <c r="U99" t="s">
        <v>157</v>
      </c>
      <c r="V99" t="str">
        <f>$X$12</f>
        <v>X_Dante_X</v>
      </c>
    </row>
    <row r="100" spans="1:22" ht="12.75">
      <c r="A100" s="4" t="s">
        <v>36</v>
      </c>
      <c r="B100" s="6"/>
      <c r="C100" s="23"/>
      <c r="D100" s="9"/>
      <c r="E100" s="23"/>
      <c r="F100" s="9"/>
      <c r="G100" s="23"/>
      <c r="H100" s="9"/>
      <c r="I100" s="23"/>
      <c r="J100" s="9"/>
      <c r="K100" s="23"/>
      <c r="L100" s="9"/>
      <c r="M100" s="23"/>
      <c r="N100" s="9"/>
      <c r="O100" s="23"/>
      <c r="P100" s="9"/>
      <c r="Q100" s="23"/>
      <c r="R100" s="14">
        <f t="shared" si="5"/>
        <v>0</v>
      </c>
      <c r="S100" s="38"/>
      <c r="T100" s="15">
        <f>COUNTIF(Q$6:Q$506,"0")</f>
        <v>11</v>
      </c>
      <c r="U100" t="s">
        <v>157</v>
      </c>
      <c r="V100" t="str">
        <f>$X$16</f>
        <v>Forceful Dragon</v>
      </c>
    </row>
    <row r="101" spans="1:22" ht="12.75">
      <c r="A101" s="4" t="s">
        <v>37</v>
      </c>
      <c r="B101" s="6"/>
      <c r="C101" s="23"/>
      <c r="D101" s="9"/>
      <c r="E101" s="23"/>
      <c r="F101" s="9"/>
      <c r="G101" s="23"/>
      <c r="H101" s="9"/>
      <c r="I101" s="23"/>
      <c r="J101" s="9"/>
      <c r="K101" s="23"/>
      <c r="L101" s="9"/>
      <c r="M101" s="23"/>
      <c r="N101" s="9"/>
      <c r="O101" s="23"/>
      <c r="P101" s="9"/>
      <c r="Q101" s="23"/>
      <c r="R101" s="14">
        <f t="shared" si="5"/>
        <v>0</v>
      </c>
      <c r="S101" s="38"/>
      <c r="T101" s="15">
        <f>COUNTIF(F$6:F$506,"0")</f>
        <v>10</v>
      </c>
      <c r="U101" t="s">
        <v>157</v>
      </c>
      <c r="V101" t="str">
        <f>$X$5</f>
        <v>KleenexTissue50</v>
      </c>
    </row>
    <row r="102" spans="1:22" ht="12.75">
      <c r="A102" s="4" t="s">
        <v>38</v>
      </c>
      <c r="B102" s="6"/>
      <c r="C102" s="23"/>
      <c r="D102" s="9"/>
      <c r="E102" s="23"/>
      <c r="F102" s="9"/>
      <c r="G102" s="23"/>
      <c r="H102" s="9"/>
      <c r="I102" s="23"/>
      <c r="J102" s="9"/>
      <c r="K102" s="23"/>
      <c r="L102" s="9"/>
      <c r="M102" s="23"/>
      <c r="N102" s="9"/>
      <c r="O102" s="23"/>
      <c r="P102" s="9"/>
      <c r="Q102" s="23"/>
      <c r="R102" s="14">
        <f aca="true" t="shared" si="6" ref="R102:R133">SUM(B102:Q102)</f>
        <v>0</v>
      </c>
      <c r="S102" s="38"/>
      <c r="T102" s="15">
        <f>COUNTIF(E$6:E$506,"0")</f>
        <v>9</v>
      </c>
      <c r="U102" t="s">
        <v>157</v>
      </c>
      <c r="V102" t="str">
        <f>$X$4</f>
        <v>neonreaper</v>
      </c>
    </row>
    <row r="103" spans="1:22" ht="12.75">
      <c r="A103" s="4" t="s">
        <v>39</v>
      </c>
      <c r="B103" s="6"/>
      <c r="C103" s="23"/>
      <c r="D103" s="9"/>
      <c r="E103" s="23"/>
      <c r="F103" s="9"/>
      <c r="G103" s="23"/>
      <c r="H103" s="9"/>
      <c r="I103" s="23"/>
      <c r="J103" s="9"/>
      <c r="K103" s="23"/>
      <c r="L103" s="9"/>
      <c r="M103" s="23"/>
      <c r="N103" s="9"/>
      <c r="O103" s="23"/>
      <c r="P103" s="9"/>
      <c r="Q103" s="23"/>
      <c r="R103" s="14">
        <f t="shared" si="6"/>
        <v>0</v>
      </c>
      <c r="S103" s="38"/>
      <c r="T103" s="15">
        <f>COUNTIF(G$6:G$506,"0")</f>
        <v>8</v>
      </c>
      <c r="U103" t="s">
        <v>157</v>
      </c>
      <c r="V103" t="str">
        <f>$X$6</f>
        <v>DpOblivion</v>
      </c>
    </row>
    <row r="104" spans="1:22" ht="12.75">
      <c r="A104" s="4" t="s">
        <v>40</v>
      </c>
      <c r="B104" s="6"/>
      <c r="C104" s="23"/>
      <c r="D104" s="9"/>
      <c r="E104" s="23"/>
      <c r="F104" s="9"/>
      <c r="G104" s="23"/>
      <c r="H104" s="9"/>
      <c r="I104" s="23"/>
      <c r="J104" s="9"/>
      <c r="K104" s="23"/>
      <c r="L104" s="9"/>
      <c r="M104" s="23"/>
      <c r="N104" s="9"/>
      <c r="O104" s="23"/>
      <c r="P104" s="9"/>
      <c r="Q104" s="23"/>
      <c r="R104" s="14">
        <f t="shared" si="6"/>
        <v>0</v>
      </c>
      <c r="S104" s="38"/>
      <c r="T104" s="15">
        <f>COUNTIF(P$6:P$506,"0")</f>
        <v>8</v>
      </c>
      <c r="U104" t="s">
        <v>157</v>
      </c>
      <c r="V104" t="str">
        <f>$X$15</f>
        <v>War13104</v>
      </c>
    </row>
    <row r="105" spans="1:22" ht="12.75">
      <c r="A105" s="4" t="s">
        <v>41</v>
      </c>
      <c r="B105" s="6"/>
      <c r="C105" s="23"/>
      <c r="D105" s="9"/>
      <c r="E105" s="23"/>
      <c r="F105" s="9"/>
      <c r="G105" s="23"/>
      <c r="H105" s="9"/>
      <c r="I105" s="23"/>
      <c r="J105" s="9"/>
      <c r="K105" s="23"/>
      <c r="L105" s="9"/>
      <c r="M105" s="23"/>
      <c r="N105" s="9"/>
      <c r="O105" s="23"/>
      <c r="P105" s="9"/>
      <c r="Q105" s="23"/>
      <c r="R105" s="14">
        <f t="shared" si="6"/>
        <v>0</v>
      </c>
      <c r="S105" s="38"/>
      <c r="T105" s="15">
        <f>COUNTIF(I$6:I$506,"0")</f>
        <v>7</v>
      </c>
      <c r="U105" t="s">
        <v>157</v>
      </c>
      <c r="V105" t="str">
        <f>$X$8</f>
        <v>raytan7585</v>
      </c>
    </row>
    <row r="106" spans="1:22" ht="12.75">
      <c r="A106" s="4" t="s">
        <v>42</v>
      </c>
      <c r="B106" s="6"/>
      <c r="C106" s="23"/>
      <c r="D106" s="9"/>
      <c r="E106" s="23"/>
      <c r="F106" s="9"/>
      <c r="G106" s="23"/>
      <c r="H106" s="9"/>
      <c r="I106" s="23"/>
      <c r="J106" s="9"/>
      <c r="K106" s="23"/>
      <c r="L106" s="9"/>
      <c r="M106" s="23"/>
      <c r="N106" s="9"/>
      <c r="O106" s="23"/>
      <c r="P106" s="9"/>
      <c r="Q106" s="23"/>
      <c r="R106" s="14">
        <f t="shared" si="6"/>
        <v>0</v>
      </c>
      <c r="S106" s="38"/>
      <c r="T106" s="15">
        <f>COUNTIF(N$6:N$506,"0")</f>
        <v>7</v>
      </c>
      <c r="U106" t="s">
        <v>157</v>
      </c>
      <c r="V106" t="str">
        <f>$X$13</f>
        <v>Shadow Ryoko</v>
      </c>
    </row>
    <row r="107" spans="1:22" ht="12.75">
      <c r="A107" s="4" t="s">
        <v>43</v>
      </c>
      <c r="B107" s="6"/>
      <c r="C107" s="23"/>
      <c r="D107" s="9"/>
      <c r="E107" s="23"/>
      <c r="F107" s="9"/>
      <c r="G107" s="23"/>
      <c r="H107" s="9"/>
      <c r="I107" s="23"/>
      <c r="J107" s="9"/>
      <c r="K107" s="23"/>
      <c r="L107" s="9"/>
      <c r="M107" s="23"/>
      <c r="N107" s="9"/>
      <c r="O107" s="23"/>
      <c r="P107" s="9"/>
      <c r="Q107" s="23"/>
      <c r="R107" s="14">
        <f t="shared" si="6"/>
        <v>0</v>
      </c>
      <c r="S107" s="38"/>
      <c r="T107" s="15">
        <f>COUNTIF(B$6:B$506,"0")</f>
        <v>5</v>
      </c>
      <c r="U107" t="s">
        <v>157</v>
      </c>
      <c r="V107" t="str">
        <f>$X$1</f>
        <v>Crono801</v>
      </c>
    </row>
    <row r="108" spans="1:22" ht="12.75">
      <c r="A108" s="4" t="s">
        <v>44</v>
      </c>
      <c r="B108" s="6"/>
      <c r="C108" s="23"/>
      <c r="D108" s="9"/>
      <c r="E108" s="23"/>
      <c r="F108" s="9"/>
      <c r="G108" s="23"/>
      <c r="H108" s="9"/>
      <c r="I108" s="23"/>
      <c r="J108" s="9"/>
      <c r="K108" s="23"/>
      <c r="L108" s="9"/>
      <c r="M108" s="23"/>
      <c r="N108" s="9"/>
      <c r="O108" s="23"/>
      <c r="P108" s="9"/>
      <c r="Q108" s="23"/>
      <c r="R108" s="14">
        <f t="shared" si="6"/>
        <v>0</v>
      </c>
      <c r="S108" s="38"/>
      <c r="T108" s="15">
        <f>COUNTIF(J$6:J$506,"0")</f>
        <v>4</v>
      </c>
      <c r="U108" t="s">
        <v>157</v>
      </c>
      <c r="V108" t="str">
        <f>$X$9</f>
        <v>FFDragon</v>
      </c>
    </row>
    <row r="109" spans="1:19" ht="12.75">
      <c r="A109" s="4" t="s">
        <v>45</v>
      </c>
      <c r="B109" s="6"/>
      <c r="C109" s="23"/>
      <c r="D109" s="9"/>
      <c r="E109" s="23"/>
      <c r="F109" s="9"/>
      <c r="G109" s="23"/>
      <c r="H109" s="9"/>
      <c r="I109" s="23"/>
      <c r="J109" s="9"/>
      <c r="K109" s="23"/>
      <c r="L109" s="9"/>
      <c r="M109" s="23"/>
      <c r="N109" s="9"/>
      <c r="O109" s="23"/>
      <c r="P109" s="9"/>
      <c r="Q109" s="23"/>
      <c r="R109" s="14">
        <f t="shared" si="6"/>
        <v>0</v>
      </c>
      <c r="S109" s="38"/>
    </row>
    <row r="110" spans="1:20" ht="12.75">
      <c r="A110" s="4" t="s">
        <v>46</v>
      </c>
      <c r="B110" s="6"/>
      <c r="C110" s="23"/>
      <c r="D110" s="9"/>
      <c r="E110" s="23"/>
      <c r="F110" s="9"/>
      <c r="G110" s="23"/>
      <c r="H110" s="9"/>
      <c r="I110" s="23"/>
      <c r="J110" s="9"/>
      <c r="K110" s="23"/>
      <c r="L110" s="9"/>
      <c r="M110" s="23"/>
      <c r="N110" s="9"/>
      <c r="O110" s="23"/>
      <c r="P110" s="9"/>
      <c r="Q110" s="23"/>
      <c r="R110" s="14">
        <f t="shared" si="6"/>
        <v>0</v>
      </c>
      <c r="S110" s="38"/>
      <c r="T110" s="12" t="s">
        <v>131</v>
      </c>
    </row>
    <row r="111" spans="1:24" ht="12.75">
      <c r="A111" s="4" t="s">
        <v>47</v>
      </c>
      <c r="B111" s="6"/>
      <c r="C111" s="23"/>
      <c r="D111" s="9"/>
      <c r="E111" s="23"/>
      <c r="F111" s="9"/>
      <c r="G111" s="23"/>
      <c r="H111" s="9"/>
      <c r="I111" s="23"/>
      <c r="J111" s="9"/>
      <c r="K111" s="23"/>
      <c r="L111" s="9"/>
      <c r="M111" s="23"/>
      <c r="N111" s="9"/>
      <c r="O111" s="23"/>
      <c r="P111" s="9"/>
      <c r="Q111" s="23"/>
      <c r="R111" s="14">
        <f t="shared" si="6"/>
        <v>0</v>
      </c>
      <c r="S111" s="38"/>
      <c r="T111">
        <f>B3</f>
        <v>60</v>
      </c>
      <c r="U111" t="s">
        <v>157</v>
      </c>
      <c r="V111" s="39" t="s">
        <v>217</v>
      </c>
      <c r="X111">
        <f>AVERAGE(B3:E3)</f>
        <v>60</v>
      </c>
    </row>
    <row r="112" spans="1:24" ht="12.75">
      <c r="A112" s="4" t="s">
        <v>48</v>
      </c>
      <c r="B112" s="6"/>
      <c r="C112" s="23"/>
      <c r="D112" s="9"/>
      <c r="E112" s="23"/>
      <c r="F112" s="9"/>
      <c r="G112" s="23"/>
      <c r="H112" s="9"/>
      <c r="I112" s="23"/>
      <c r="J112" s="9"/>
      <c r="K112" s="23"/>
      <c r="L112" s="9"/>
      <c r="M112" s="23"/>
      <c r="N112" s="9"/>
      <c r="O112" s="23"/>
      <c r="P112" s="9"/>
      <c r="Q112" s="23"/>
      <c r="R112" s="14">
        <f t="shared" si="6"/>
        <v>0</v>
      </c>
      <c r="S112" s="38"/>
      <c r="T112">
        <f>F3</f>
        <v>60</v>
      </c>
      <c r="U112" t="s">
        <v>157</v>
      </c>
      <c r="V112" s="39" t="s">
        <v>218</v>
      </c>
      <c r="X112">
        <f>AVERAGE(F3:I3)</f>
        <v>60</v>
      </c>
    </row>
    <row r="113" spans="1:24" ht="12.75">
      <c r="A113" s="4" t="s">
        <v>49</v>
      </c>
      <c r="B113" s="6"/>
      <c r="C113" s="23"/>
      <c r="D113" s="9"/>
      <c r="E113" s="23"/>
      <c r="F113" s="9"/>
      <c r="G113" s="23"/>
      <c r="H113" s="9"/>
      <c r="I113" s="23"/>
      <c r="J113" s="9"/>
      <c r="K113" s="23"/>
      <c r="L113" s="9"/>
      <c r="M113" s="23"/>
      <c r="N113" s="9"/>
      <c r="O113" s="23"/>
      <c r="P113" s="9"/>
      <c r="Q113" s="23"/>
      <c r="R113" s="14">
        <f t="shared" si="6"/>
        <v>0</v>
      </c>
      <c r="S113" s="38"/>
      <c r="T113">
        <f>J3</f>
        <v>60</v>
      </c>
      <c r="U113" t="s">
        <v>157</v>
      </c>
      <c r="V113" s="39" t="s">
        <v>220</v>
      </c>
      <c r="X113">
        <f>AVERAGE(J3:M3)</f>
        <v>60</v>
      </c>
    </row>
    <row r="114" spans="1:24" ht="12.75">
      <c r="A114" s="4" t="s">
        <v>50</v>
      </c>
      <c r="B114" s="6"/>
      <c r="C114" s="23"/>
      <c r="D114" s="9"/>
      <c r="E114" s="23"/>
      <c r="F114" s="9"/>
      <c r="G114" s="23"/>
      <c r="H114" s="9"/>
      <c r="I114" s="23"/>
      <c r="J114" s="9"/>
      <c r="K114" s="23"/>
      <c r="L114" s="9"/>
      <c r="M114" s="23"/>
      <c r="N114" s="9"/>
      <c r="O114" s="23"/>
      <c r="P114" s="9"/>
      <c r="Q114" s="23"/>
      <c r="R114" s="14">
        <f t="shared" si="6"/>
        <v>0</v>
      </c>
      <c r="S114" s="38"/>
      <c r="T114">
        <f>N3</f>
        <v>60</v>
      </c>
      <c r="U114" t="s">
        <v>157</v>
      </c>
      <c r="V114" s="39" t="s">
        <v>221</v>
      </c>
      <c r="X114">
        <f>AVERAGE(N3:Q3)</f>
        <v>60</v>
      </c>
    </row>
    <row r="115" spans="1:19" ht="12.75">
      <c r="A115" s="4" t="s">
        <v>51</v>
      </c>
      <c r="B115" s="6"/>
      <c r="C115" s="23"/>
      <c r="D115" s="9"/>
      <c r="E115" s="23"/>
      <c r="F115" s="9"/>
      <c r="G115" s="23"/>
      <c r="H115" s="9"/>
      <c r="I115" s="23"/>
      <c r="J115" s="9"/>
      <c r="K115" s="23"/>
      <c r="L115" s="9"/>
      <c r="M115" s="23"/>
      <c r="N115" s="9"/>
      <c r="O115" s="23"/>
      <c r="P115" s="9"/>
      <c r="Q115" s="23"/>
      <c r="R115" s="14">
        <f t="shared" si="6"/>
        <v>0</v>
      </c>
      <c r="S115" s="38"/>
    </row>
    <row r="116" spans="1:19" ht="12.75">
      <c r="A116" s="4" t="s">
        <v>52</v>
      </c>
      <c r="B116" s="6"/>
      <c r="C116" s="23"/>
      <c r="D116" s="9"/>
      <c r="E116" s="23"/>
      <c r="F116" s="9"/>
      <c r="G116" s="23"/>
      <c r="H116" s="9"/>
      <c r="I116" s="23"/>
      <c r="J116" s="9"/>
      <c r="K116" s="23"/>
      <c r="L116" s="9"/>
      <c r="M116" s="23"/>
      <c r="N116" s="9"/>
      <c r="O116" s="23"/>
      <c r="P116" s="9"/>
      <c r="Q116" s="23"/>
      <c r="R116" s="14">
        <f t="shared" si="6"/>
        <v>0</v>
      </c>
      <c r="S116" s="38"/>
    </row>
    <row r="117" spans="1:19" ht="12.75">
      <c r="A117" s="4" t="s">
        <v>53</v>
      </c>
      <c r="B117" s="6"/>
      <c r="C117" s="23"/>
      <c r="D117" s="9"/>
      <c r="E117" s="23"/>
      <c r="F117" s="9"/>
      <c r="G117" s="23"/>
      <c r="H117" s="9"/>
      <c r="I117" s="23"/>
      <c r="J117" s="9"/>
      <c r="K117" s="23"/>
      <c r="L117" s="9"/>
      <c r="M117" s="23"/>
      <c r="N117" s="9"/>
      <c r="O117" s="23"/>
      <c r="P117" s="9"/>
      <c r="Q117" s="23"/>
      <c r="R117" s="14">
        <f t="shared" si="6"/>
        <v>0</v>
      </c>
      <c r="S117" s="38"/>
    </row>
    <row r="118" spans="1:19" ht="12.75">
      <c r="A118" s="4" t="s">
        <v>54</v>
      </c>
      <c r="B118" s="6"/>
      <c r="C118" s="23"/>
      <c r="D118" s="9"/>
      <c r="E118" s="23"/>
      <c r="F118" s="9"/>
      <c r="G118" s="23"/>
      <c r="H118" s="9"/>
      <c r="I118" s="23"/>
      <c r="J118" s="9"/>
      <c r="K118" s="23"/>
      <c r="L118" s="9"/>
      <c r="M118" s="23"/>
      <c r="N118" s="9"/>
      <c r="O118" s="23"/>
      <c r="P118" s="9"/>
      <c r="Q118" s="23"/>
      <c r="R118" s="14">
        <f t="shared" si="6"/>
        <v>0</v>
      </c>
      <c r="S118" s="38"/>
    </row>
    <row r="119" spans="1:19" ht="12.75">
      <c r="A119" s="4" t="s">
        <v>55</v>
      </c>
      <c r="B119" s="6"/>
      <c r="C119" s="23"/>
      <c r="D119" s="9"/>
      <c r="E119" s="23"/>
      <c r="F119" s="9"/>
      <c r="G119" s="23"/>
      <c r="H119" s="9"/>
      <c r="I119" s="23"/>
      <c r="J119" s="9"/>
      <c r="K119" s="23"/>
      <c r="L119" s="9"/>
      <c r="M119" s="23"/>
      <c r="N119" s="9"/>
      <c r="O119" s="23"/>
      <c r="P119" s="9"/>
      <c r="Q119" s="23"/>
      <c r="R119" s="14">
        <f t="shared" si="6"/>
        <v>0</v>
      </c>
      <c r="S119" s="38"/>
    </row>
    <row r="120" spans="1:19" ht="12.75">
      <c r="A120" s="4" t="s">
        <v>147</v>
      </c>
      <c r="B120" s="6"/>
      <c r="C120" s="23"/>
      <c r="D120" s="9"/>
      <c r="E120" s="23"/>
      <c r="F120" s="9"/>
      <c r="G120" s="23"/>
      <c r="H120" s="9"/>
      <c r="I120" s="23"/>
      <c r="J120" s="9"/>
      <c r="K120" s="23"/>
      <c r="L120" s="9"/>
      <c r="M120" s="23"/>
      <c r="N120" s="9"/>
      <c r="O120" s="23"/>
      <c r="P120" s="9"/>
      <c r="Q120" s="23"/>
      <c r="R120" s="14">
        <f t="shared" si="6"/>
        <v>0</v>
      </c>
      <c r="S120" s="38"/>
    </row>
    <row r="121" spans="1:19" ht="12.75">
      <c r="A121" s="4" t="s">
        <v>56</v>
      </c>
      <c r="B121" s="6"/>
      <c r="C121" s="23"/>
      <c r="D121" s="9"/>
      <c r="E121" s="23"/>
      <c r="F121" s="9"/>
      <c r="G121" s="23"/>
      <c r="H121" s="9"/>
      <c r="I121" s="23"/>
      <c r="J121" s="9"/>
      <c r="K121" s="23"/>
      <c r="L121" s="9"/>
      <c r="M121" s="23"/>
      <c r="N121" s="9"/>
      <c r="O121" s="23"/>
      <c r="P121" s="9"/>
      <c r="Q121" s="23"/>
      <c r="R121" s="14">
        <f t="shared" si="6"/>
        <v>0</v>
      </c>
      <c r="S121" s="38"/>
    </row>
    <row r="122" spans="1:19" ht="12.75">
      <c r="A122" s="4" t="s">
        <v>57</v>
      </c>
      <c r="B122" s="6"/>
      <c r="C122" s="23"/>
      <c r="D122" s="9"/>
      <c r="E122" s="23"/>
      <c r="F122" s="9"/>
      <c r="G122" s="23"/>
      <c r="H122" s="9"/>
      <c r="I122" s="23"/>
      <c r="J122" s="9"/>
      <c r="K122" s="23"/>
      <c r="L122" s="9"/>
      <c r="M122" s="23"/>
      <c r="N122" s="9"/>
      <c r="O122" s="23"/>
      <c r="P122" s="9"/>
      <c r="Q122" s="23"/>
      <c r="R122" s="14">
        <f t="shared" si="6"/>
        <v>0</v>
      </c>
      <c r="S122" s="38"/>
    </row>
    <row r="123" spans="1:19" ht="12.75">
      <c r="A123" s="4" t="s">
        <v>58</v>
      </c>
      <c r="B123" s="6"/>
      <c r="C123" s="23"/>
      <c r="D123" s="9"/>
      <c r="E123" s="23"/>
      <c r="F123" s="9"/>
      <c r="G123" s="23"/>
      <c r="H123" s="9"/>
      <c r="I123" s="23"/>
      <c r="J123" s="9"/>
      <c r="K123" s="23"/>
      <c r="L123" s="9"/>
      <c r="M123" s="23"/>
      <c r="N123" s="9"/>
      <c r="O123" s="23"/>
      <c r="P123" s="9"/>
      <c r="Q123" s="23"/>
      <c r="R123" s="14">
        <f t="shared" si="6"/>
        <v>0</v>
      </c>
      <c r="S123" s="38"/>
    </row>
    <row r="124" spans="1:19" ht="12.75">
      <c r="A124" s="4" t="s">
        <v>59</v>
      </c>
      <c r="B124" s="6"/>
      <c r="C124" s="23"/>
      <c r="D124" s="9"/>
      <c r="E124" s="23"/>
      <c r="F124" s="9"/>
      <c r="G124" s="23"/>
      <c r="H124" s="9"/>
      <c r="I124" s="23"/>
      <c r="J124" s="9"/>
      <c r="K124" s="23"/>
      <c r="L124" s="9"/>
      <c r="M124" s="23"/>
      <c r="N124" s="9"/>
      <c r="O124" s="23"/>
      <c r="P124" s="9"/>
      <c r="Q124" s="23"/>
      <c r="R124" s="14">
        <f t="shared" si="6"/>
        <v>0</v>
      </c>
      <c r="S124" s="38"/>
    </row>
    <row r="125" spans="1:19" ht="12.75">
      <c r="A125" s="4" t="s">
        <v>60</v>
      </c>
      <c r="B125" s="6"/>
      <c r="C125" s="23"/>
      <c r="D125" s="9"/>
      <c r="E125" s="23"/>
      <c r="F125" s="9"/>
      <c r="G125" s="23"/>
      <c r="H125" s="9"/>
      <c r="I125" s="23"/>
      <c r="J125" s="9"/>
      <c r="K125" s="23"/>
      <c r="L125" s="9"/>
      <c r="M125" s="23"/>
      <c r="N125" s="9"/>
      <c r="O125" s="23"/>
      <c r="P125" s="9"/>
      <c r="Q125" s="23"/>
      <c r="R125" s="14">
        <f t="shared" si="6"/>
        <v>0</v>
      </c>
      <c r="S125" s="38"/>
    </row>
    <row r="126" spans="1:19" ht="12.75">
      <c r="A126" s="4" t="s">
        <v>61</v>
      </c>
      <c r="B126" s="6"/>
      <c r="C126" s="23"/>
      <c r="D126" s="9"/>
      <c r="E126" s="23"/>
      <c r="F126" s="9"/>
      <c r="G126" s="23"/>
      <c r="H126" s="9"/>
      <c r="I126" s="23"/>
      <c r="J126" s="9"/>
      <c r="K126" s="23"/>
      <c r="L126" s="9"/>
      <c r="M126" s="23"/>
      <c r="N126" s="9"/>
      <c r="O126" s="23"/>
      <c r="P126" s="9"/>
      <c r="Q126" s="23"/>
      <c r="R126" s="14">
        <f t="shared" si="6"/>
        <v>0</v>
      </c>
      <c r="S126" s="38"/>
    </row>
    <row r="127" spans="1:19" ht="12.75">
      <c r="A127" s="4" t="s">
        <v>62</v>
      </c>
      <c r="B127" s="6"/>
      <c r="C127" s="23"/>
      <c r="D127" s="9"/>
      <c r="E127" s="23"/>
      <c r="F127" s="9"/>
      <c r="G127" s="23"/>
      <c r="H127" s="9"/>
      <c r="I127" s="23"/>
      <c r="J127" s="9"/>
      <c r="K127" s="23"/>
      <c r="L127" s="9"/>
      <c r="M127" s="23"/>
      <c r="N127" s="9"/>
      <c r="O127" s="23"/>
      <c r="P127" s="9"/>
      <c r="Q127" s="23"/>
      <c r="R127" s="14">
        <f t="shared" si="6"/>
        <v>0</v>
      </c>
      <c r="S127" s="38"/>
    </row>
    <row r="128" spans="1:19" ht="12.75">
      <c r="A128" s="4" t="s">
        <v>63</v>
      </c>
      <c r="B128" s="6"/>
      <c r="C128" s="23"/>
      <c r="D128" s="9"/>
      <c r="E128" s="23"/>
      <c r="F128" s="9"/>
      <c r="G128" s="23"/>
      <c r="H128" s="9"/>
      <c r="I128" s="23"/>
      <c r="J128" s="9"/>
      <c r="K128" s="23"/>
      <c r="L128" s="9"/>
      <c r="M128" s="23"/>
      <c r="N128" s="9"/>
      <c r="O128" s="23"/>
      <c r="P128" s="9"/>
      <c r="Q128" s="23"/>
      <c r="R128" s="14">
        <f t="shared" si="6"/>
        <v>0</v>
      </c>
      <c r="S128" s="38"/>
    </row>
    <row r="129" spans="1:19" ht="12.75">
      <c r="A129" s="4" t="s">
        <v>64</v>
      </c>
      <c r="B129" s="6"/>
      <c r="C129" s="23"/>
      <c r="D129" s="9"/>
      <c r="E129" s="23"/>
      <c r="F129" s="9"/>
      <c r="G129" s="23"/>
      <c r="H129" s="9"/>
      <c r="I129" s="23"/>
      <c r="J129" s="9"/>
      <c r="K129" s="23"/>
      <c r="L129" s="9"/>
      <c r="M129" s="23"/>
      <c r="N129" s="9"/>
      <c r="O129" s="23"/>
      <c r="P129" s="9"/>
      <c r="Q129" s="23"/>
      <c r="R129" s="14">
        <f t="shared" si="6"/>
        <v>0</v>
      </c>
      <c r="S129" s="38"/>
    </row>
    <row r="130" spans="1:19" ht="12.75">
      <c r="A130" s="4" t="s">
        <v>65</v>
      </c>
      <c r="B130" s="6"/>
      <c r="C130" s="23"/>
      <c r="D130" s="9"/>
      <c r="E130" s="23"/>
      <c r="F130" s="9"/>
      <c r="G130" s="23"/>
      <c r="H130" s="9"/>
      <c r="I130" s="23"/>
      <c r="J130" s="9"/>
      <c r="K130" s="23"/>
      <c r="L130" s="9"/>
      <c r="M130" s="23"/>
      <c r="N130" s="9"/>
      <c r="O130" s="23"/>
      <c r="P130" s="9"/>
      <c r="Q130" s="23"/>
      <c r="R130" s="14">
        <f t="shared" si="6"/>
        <v>0</v>
      </c>
      <c r="S130" s="38"/>
    </row>
    <row r="131" spans="1:19" ht="12.75">
      <c r="A131" s="4" t="s">
        <v>66</v>
      </c>
      <c r="B131" s="6"/>
      <c r="C131" s="23"/>
      <c r="D131" s="9"/>
      <c r="E131" s="23"/>
      <c r="F131" s="9"/>
      <c r="G131" s="23"/>
      <c r="H131" s="9"/>
      <c r="I131" s="23"/>
      <c r="J131" s="9"/>
      <c r="K131" s="23"/>
      <c r="L131" s="9"/>
      <c r="M131" s="23"/>
      <c r="N131" s="9"/>
      <c r="O131" s="23"/>
      <c r="P131" s="9"/>
      <c r="Q131" s="23"/>
      <c r="R131" s="14">
        <f t="shared" si="6"/>
        <v>0</v>
      </c>
      <c r="S131" s="38"/>
    </row>
    <row r="132" spans="1:19" ht="12.75">
      <c r="A132" s="4" t="s">
        <v>67</v>
      </c>
      <c r="B132" s="6"/>
      <c r="C132" s="23"/>
      <c r="D132" s="9"/>
      <c r="E132" s="23"/>
      <c r="F132" s="9"/>
      <c r="G132" s="23"/>
      <c r="H132" s="9"/>
      <c r="I132" s="23"/>
      <c r="J132" s="9"/>
      <c r="K132" s="23"/>
      <c r="L132" s="9"/>
      <c r="M132" s="23"/>
      <c r="N132" s="9"/>
      <c r="O132" s="23"/>
      <c r="P132" s="9"/>
      <c r="Q132" s="23"/>
      <c r="R132" s="14">
        <f t="shared" si="6"/>
        <v>0</v>
      </c>
      <c r="S132" s="38"/>
    </row>
    <row r="133" spans="1:19" ht="12.75">
      <c r="A133" s="4" t="s">
        <v>68</v>
      </c>
      <c r="B133" s="6"/>
      <c r="C133" s="23"/>
      <c r="D133" s="9"/>
      <c r="E133" s="23"/>
      <c r="F133" s="9"/>
      <c r="G133" s="23"/>
      <c r="H133" s="9"/>
      <c r="I133" s="23"/>
      <c r="J133" s="9"/>
      <c r="K133" s="23"/>
      <c r="L133" s="9"/>
      <c r="M133" s="23"/>
      <c r="N133" s="9"/>
      <c r="O133" s="23"/>
      <c r="P133" s="9"/>
      <c r="Q133" s="23"/>
      <c r="R133" s="14">
        <f t="shared" si="6"/>
        <v>0</v>
      </c>
      <c r="S133" s="38"/>
    </row>
    <row r="134" spans="1:19" ht="12.75">
      <c r="A134" s="4" t="s">
        <v>69</v>
      </c>
      <c r="B134" s="6"/>
      <c r="C134" s="23"/>
      <c r="D134" s="9"/>
      <c r="E134" s="23"/>
      <c r="F134" s="9"/>
      <c r="G134" s="23"/>
      <c r="H134" s="9"/>
      <c r="I134" s="23"/>
      <c r="J134" s="9"/>
      <c r="K134" s="23"/>
      <c r="L134" s="9"/>
      <c r="M134" s="23"/>
      <c r="N134" s="9"/>
      <c r="O134" s="23"/>
      <c r="P134" s="9"/>
      <c r="Q134" s="23"/>
      <c r="R134" s="14">
        <f aca="true" t="shared" si="7" ref="R134:R165">SUM(B134:Q134)</f>
        <v>0</v>
      </c>
      <c r="S134" s="38"/>
    </row>
    <row r="135" spans="1:19" ht="12.75">
      <c r="A135" s="4" t="s">
        <v>70</v>
      </c>
      <c r="B135" s="6"/>
      <c r="C135" s="23"/>
      <c r="D135" s="9"/>
      <c r="E135" s="23"/>
      <c r="F135" s="9"/>
      <c r="G135" s="23"/>
      <c r="H135" s="9"/>
      <c r="I135" s="23"/>
      <c r="J135" s="9"/>
      <c r="K135" s="23"/>
      <c r="L135" s="9"/>
      <c r="M135" s="23"/>
      <c r="N135" s="9"/>
      <c r="O135" s="23"/>
      <c r="P135" s="9"/>
      <c r="Q135" s="23"/>
      <c r="R135" s="14">
        <f t="shared" si="7"/>
        <v>0</v>
      </c>
      <c r="S135" s="38"/>
    </row>
    <row r="136" spans="1:19" ht="12.75">
      <c r="A136" s="4" t="s">
        <v>71</v>
      </c>
      <c r="B136" s="6"/>
      <c r="C136" s="23"/>
      <c r="D136" s="9"/>
      <c r="E136" s="23"/>
      <c r="F136" s="9"/>
      <c r="G136" s="23"/>
      <c r="H136" s="9"/>
      <c r="I136" s="23"/>
      <c r="J136" s="9"/>
      <c r="K136" s="23"/>
      <c r="L136" s="9"/>
      <c r="M136" s="23"/>
      <c r="N136" s="9"/>
      <c r="O136" s="23"/>
      <c r="P136" s="9"/>
      <c r="Q136" s="23"/>
      <c r="R136" s="14">
        <f t="shared" si="7"/>
        <v>0</v>
      </c>
      <c r="S136" s="38"/>
    </row>
    <row r="137" spans="1:19" ht="12.75">
      <c r="A137" s="4" t="s">
        <v>72</v>
      </c>
      <c r="B137" s="6"/>
      <c r="C137" s="23"/>
      <c r="D137" s="9"/>
      <c r="E137" s="23"/>
      <c r="F137" s="9"/>
      <c r="G137" s="23"/>
      <c r="H137" s="9"/>
      <c r="I137" s="23"/>
      <c r="J137" s="9"/>
      <c r="K137" s="23"/>
      <c r="L137" s="9"/>
      <c r="M137" s="23"/>
      <c r="N137" s="9"/>
      <c r="O137" s="23"/>
      <c r="P137" s="9"/>
      <c r="Q137" s="23"/>
      <c r="R137" s="14">
        <f t="shared" si="7"/>
        <v>0</v>
      </c>
      <c r="S137" s="38"/>
    </row>
    <row r="138" spans="1:19" ht="12.75">
      <c r="A138" s="4" t="s">
        <v>73</v>
      </c>
      <c r="B138" s="6"/>
      <c r="C138" s="23"/>
      <c r="D138" s="9"/>
      <c r="E138" s="23"/>
      <c r="F138" s="9"/>
      <c r="G138" s="23"/>
      <c r="H138" s="9"/>
      <c r="I138" s="23"/>
      <c r="J138" s="9"/>
      <c r="K138" s="23"/>
      <c r="L138" s="9"/>
      <c r="M138" s="23"/>
      <c r="N138" s="9"/>
      <c r="O138" s="23"/>
      <c r="P138" s="9"/>
      <c r="Q138" s="23"/>
      <c r="R138" s="14">
        <f t="shared" si="7"/>
        <v>0</v>
      </c>
      <c r="S138" s="38"/>
    </row>
    <row r="139" spans="1:19" ht="12.75">
      <c r="A139" s="4" t="s">
        <v>74</v>
      </c>
      <c r="B139" s="6"/>
      <c r="C139" s="23"/>
      <c r="D139" s="9"/>
      <c r="E139" s="23"/>
      <c r="F139" s="9"/>
      <c r="G139" s="23"/>
      <c r="H139" s="9"/>
      <c r="I139" s="23"/>
      <c r="J139" s="9"/>
      <c r="K139" s="23"/>
      <c r="L139" s="9"/>
      <c r="M139" s="23"/>
      <c r="N139" s="9"/>
      <c r="O139" s="23"/>
      <c r="P139" s="9"/>
      <c r="Q139" s="23"/>
      <c r="R139" s="14">
        <f t="shared" si="7"/>
        <v>0</v>
      </c>
      <c r="S139" s="38"/>
    </row>
    <row r="140" spans="1:19" ht="12.75">
      <c r="A140" s="4" t="s">
        <v>75</v>
      </c>
      <c r="B140" s="6"/>
      <c r="C140" s="23"/>
      <c r="D140" s="9"/>
      <c r="E140" s="23"/>
      <c r="F140" s="9"/>
      <c r="G140" s="23"/>
      <c r="H140" s="9"/>
      <c r="I140" s="23"/>
      <c r="J140" s="9"/>
      <c r="K140" s="23"/>
      <c r="L140" s="9"/>
      <c r="M140" s="23"/>
      <c r="N140" s="9"/>
      <c r="O140" s="23"/>
      <c r="P140" s="9"/>
      <c r="Q140" s="23"/>
      <c r="R140" s="14">
        <f t="shared" si="7"/>
        <v>0</v>
      </c>
      <c r="S140" s="38"/>
    </row>
    <row r="141" spans="1:19" ht="12.75">
      <c r="A141" s="4" t="s">
        <v>76</v>
      </c>
      <c r="B141" s="6"/>
      <c r="C141" s="23"/>
      <c r="D141" s="9"/>
      <c r="E141" s="23"/>
      <c r="F141" s="9"/>
      <c r="G141" s="23"/>
      <c r="H141" s="9"/>
      <c r="I141" s="23"/>
      <c r="J141" s="9"/>
      <c r="K141" s="23"/>
      <c r="L141" s="9"/>
      <c r="M141" s="23"/>
      <c r="N141" s="9"/>
      <c r="O141" s="23"/>
      <c r="P141" s="9"/>
      <c r="Q141" s="23"/>
      <c r="R141" s="14">
        <f t="shared" si="7"/>
        <v>0</v>
      </c>
      <c r="S141" s="38"/>
    </row>
    <row r="142" spans="1:19" ht="12.75">
      <c r="A142" s="4" t="s">
        <v>77</v>
      </c>
      <c r="B142" s="6"/>
      <c r="C142" s="23"/>
      <c r="D142" s="9"/>
      <c r="E142" s="23"/>
      <c r="F142" s="9"/>
      <c r="G142" s="23"/>
      <c r="H142" s="9"/>
      <c r="I142" s="23"/>
      <c r="J142" s="9"/>
      <c r="K142" s="23"/>
      <c r="L142" s="9"/>
      <c r="M142" s="23"/>
      <c r="N142" s="9"/>
      <c r="O142" s="23"/>
      <c r="P142" s="9"/>
      <c r="Q142" s="23"/>
      <c r="R142" s="14">
        <f t="shared" si="7"/>
        <v>0</v>
      </c>
      <c r="S142" s="38"/>
    </row>
    <row r="143" spans="1:19" ht="12.75">
      <c r="A143" s="4" t="s">
        <v>78</v>
      </c>
      <c r="B143" s="6"/>
      <c r="C143" s="23"/>
      <c r="D143" s="9"/>
      <c r="E143" s="23"/>
      <c r="F143" s="9"/>
      <c r="G143" s="23"/>
      <c r="H143" s="9"/>
      <c r="I143" s="23"/>
      <c r="J143" s="9"/>
      <c r="K143" s="23"/>
      <c r="L143" s="9"/>
      <c r="M143" s="23"/>
      <c r="N143" s="9"/>
      <c r="O143" s="23"/>
      <c r="P143" s="9"/>
      <c r="Q143" s="23"/>
      <c r="R143" s="14">
        <f t="shared" si="7"/>
        <v>0</v>
      </c>
      <c r="S143" s="38"/>
    </row>
    <row r="144" spans="1:19" ht="12.75">
      <c r="A144" s="4" t="s">
        <v>79</v>
      </c>
      <c r="B144" s="6"/>
      <c r="C144" s="23"/>
      <c r="D144" s="9"/>
      <c r="E144" s="23"/>
      <c r="F144" s="9"/>
      <c r="G144" s="23"/>
      <c r="H144" s="9"/>
      <c r="I144" s="23"/>
      <c r="J144" s="9"/>
      <c r="K144" s="23"/>
      <c r="L144" s="9"/>
      <c r="M144" s="23"/>
      <c r="N144" s="9"/>
      <c r="O144" s="23"/>
      <c r="P144" s="9"/>
      <c r="Q144" s="23"/>
      <c r="R144" s="14">
        <f t="shared" si="7"/>
        <v>0</v>
      </c>
      <c r="S144" s="38"/>
    </row>
    <row r="145" spans="1:19" ht="12.75">
      <c r="A145" s="4" t="s">
        <v>80</v>
      </c>
      <c r="B145" s="6"/>
      <c r="C145" s="23"/>
      <c r="D145" s="9"/>
      <c r="E145" s="23"/>
      <c r="F145" s="9"/>
      <c r="G145" s="23"/>
      <c r="H145" s="9"/>
      <c r="I145" s="23"/>
      <c r="J145" s="9"/>
      <c r="K145" s="23"/>
      <c r="L145" s="9"/>
      <c r="M145" s="23"/>
      <c r="N145" s="9"/>
      <c r="O145" s="23"/>
      <c r="P145" s="9"/>
      <c r="Q145" s="23"/>
      <c r="R145" s="14">
        <f t="shared" si="7"/>
        <v>0</v>
      </c>
      <c r="S145" s="38"/>
    </row>
    <row r="146" spans="1:19" ht="12.75">
      <c r="A146" s="4" t="s">
        <v>81</v>
      </c>
      <c r="B146" s="6"/>
      <c r="C146" s="23"/>
      <c r="D146" s="9"/>
      <c r="E146" s="23"/>
      <c r="F146" s="9"/>
      <c r="G146" s="23"/>
      <c r="H146" s="9"/>
      <c r="I146" s="23"/>
      <c r="J146" s="9"/>
      <c r="K146" s="23"/>
      <c r="L146" s="9"/>
      <c r="M146" s="23"/>
      <c r="N146" s="9"/>
      <c r="O146" s="23"/>
      <c r="P146" s="9"/>
      <c r="Q146" s="23"/>
      <c r="R146" s="14">
        <f t="shared" si="7"/>
        <v>0</v>
      </c>
      <c r="S146" s="38"/>
    </row>
    <row r="147" spans="1:19" ht="12.75">
      <c r="A147" s="4" t="s">
        <v>82</v>
      </c>
      <c r="B147" s="6"/>
      <c r="C147" s="23"/>
      <c r="D147" s="9"/>
      <c r="E147" s="23"/>
      <c r="F147" s="9"/>
      <c r="G147" s="23"/>
      <c r="H147" s="9"/>
      <c r="I147" s="23"/>
      <c r="J147" s="9"/>
      <c r="K147" s="23"/>
      <c r="L147" s="9"/>
      <c r="M147" s="23"/>
      <c r="N147" s="9"/>
      <c r="O147" s="23"/>
      <c r="P147" s="9"/>
      <c r="Q147" s="23"/>
      <c r="R147" s="14">
        <f t="shared" si="7"/>
        <v>0</v>
      </c>
      <c r="S147" s="38"/>
    </row>
    <row r="148" spans="1:19" ht="12.75">
      <c r="A148" s="4" t="s">
        <v>83</v>
      </c>
      <c r="B148" s="6"/>
      <c r="C148" s="23"/>
      <c r="D148" s="9"/>
      <c r="E148" s="23"/>
      <c r="F148" s="9"/>
      <c r="G148" s="23"/>
      <c r="H148" s="9"/>
      <c r="I148" s="23"/>
      <c r="J148" s="9"/>
      <c r="K148" s="23"/>
      <c r="L148" s="9"/>
      <c r="M148" s="23"/>
      <c r="N148" s="9"/>
      <c r="O148" s="23"/>
      <c r="P148" s="9"/>
      <c r="Q148" s="23"/>
      <c r="R148" s="14">
        <f t="shared" si="7"/>
        <v>0</v>
      </c>
      <c r="S148" s="38"/>
    </row>
    <row r="149" spans="1:19" ht="12.75">
      <c r="A149" s="4" t="s">
        <v>84</v>
      </c>
      <c r="B149" s="6"/>
      <c r="C149" s="23"/>
      <c r="D149" s="9"/>
      <c r="E149" s="23"/>
      <c r="F149" s="9"/>
      <c r="G149" s="23"/>
      <c r="H149" s="9"/>
      <c r="I149" s="23"/>
      <c r="J149" s="9"/>
      <c r="K149" s="23"/>
      <c r="L149" s="9"/>
      <c r="M149" s="23"/>
      <c r="N149" s="9"/>
      <c r="O149" s="23"/>
      <c r="P149" s="9"/>
      <c r="Q149" s="23"/>
      <c r="R149" s="14">
        <f t="shared" si="7"/>
        <v>0</v>
      </c>
      <c r="S149" s="38"/>
    </row>
    <row r="150" spans="1:19" ht="12.75">
      <c r="A150" s="4" t="s">
        <v>85</v>
      </c>
      <c r="B150" s="6"/>
      <c r="C150" s="23"/>
      <c r="D150" s="9"/>
      <c r="E150" s="23"/>
      <c r="F150" s="9"/>
      <c r="G150" s="23"/>
      <c r="H150" s="9"/>
      <c r="I150" s="23"/>
      <c r="J150" s="9"/>
      <c r="K150" s="23"/>
      <c r="L150" s="9"/>
      <c r="M150" s="23"/>
      <c r="N150" s="9"/>
      <c r="O150" s="23"/>
      <c r="P150" s="9"/>
      <c r="Q150" s="23"/>
      <c r="R150" s="14">
        <f t="shared" si="7"/>
        <v>0</v>
      </c>
      <c r="S150" s="38"/>
    </row>
    <row r="151" spans="1:19" ht="12.75">
      <c r="A151" s="4" t="s">
        <v>86</v>
      </c>
      <c r="B151" s="6"/>
      <c r="C151" s="23"/>
      <c r="D151" s="9"/>
      <c r="E151" s="23"/>
      <c r="F151" s="9"/>
      <c r="G151" s="23"/>
      <c r="H151" s="9"/>
      <c r="I151" s="23"/>
      <c r="J151" s="9"/>
      <c r="K151" s="23"/>
      <c r="L151" s="9"/>
      <c r="M151" s="23"/>
      <c r="N151" s="9"/>
      <c r="O151" s="23"/>
      <c r="P151" s="9"/>
      <c r="Q151" s="23"/>
      <c r="R151" s="14">
        <f t="shared" si="7"/>
        <v>0</v>
      </c>
      <c r="S151" s="38"/>
    </row>
    <row r="152" spans="1:19" ht="12.75">
      <c r="A152" s="4" t="s">
        <v>87</v>
      </c>
      <c r="B152" s="6"/>
      <c r="C152" s="23"/>
      <c r="D152" s="9"/>
      <c r="E152" s="23"/>
      <c r="F152" s="9"/>
      <c r="G152" s="23"/>
      <c r="H152" s="9"/>
      <c r="I152" s="23"/>
      <c r="J152" s="9"/>
      <c r="K152" s="23"/>
      <c r="L152" s="9"/>
      <c r="M152" s="23"/>
      <c r="N152" s="9"/>
      <c r="O152" s="23"/>
      <c r="P152" s="9"/>
      <c r="Q152" s="23"/>
      <c r="R152" s="14">
        <f t="shared" si="7"/>
        <v>0</v>
      </c>
      <c r="S152" s="38"/>
    </row>
    <row r="153" spans="1:19" ht="12.75">
      <c r="A153" s="4" t="s">
        <v>88</v>
      </c>
      <c r="B153" s="6"/>
      <c r="C153" s="23"/>
      <c r="D153" s="9"/>
      <c r="E153" s="23"/>
      <c r="F153" s="9"/>
      <c r="G153" s="23"/>
      <c r="H153" s="9"/>
      <c r="I153" s="23"/>
      <c r="J153" s="9"/>
      <c r="K153" s="23"/>
      <c r="L153" s="9"/>
      <c r="M153" s="23"/>
      <c r="N153" s="9"/>
      <c r="O153" s="23"/>
      <c r="P153" s="9"/>
      <c r="Q153" s="23"/>
      <c r="R153" s="14">
        <f t="shared" si="7"/>
        <v>0</v>
      </c>
      <c r="S153" s="38"/>
    </row>
    <row r="154" spans="1:19" ht="12.75">
      <c r="A154" s="4" t="s">
        <v>89</v>
      </c>
      <c r="B154" s="6"/>
      <c r="C154" s="23"/>
      <c r="D154" s="9"/>
      <c r="E154" s="23"/>
      <c r="F154" s="9"/>
      <c r="G154" s="23"/>
      <c r="H154" s="9"/>
      <c r="I154" s="23"/>
      <c r="J154" s="9"/>
      <c r="K154" s="23"/>
      <c r="L154" s="9"/>
      <c r="M154" s="23"/>
      <c r="N154" s="9"/>
      <c r="O154" s="23"/>
      <c r="P154" s="9"/>
      <c r="Q154" s="23"/>
      <c r="R154" s="14">
        <f t="shared" si="7"/>
        <v>0</v>
      </c>
      <c r="S154" s="38"/>
    </row>
    <row r="155" spans="1:19" ht="12.75">
      <c r="A155" s="4" t="s">
        <v>233</v>
      </c>
      <c r="B155" s="6"/>
      <c r="C155" s="23"/>
      <c r="D155" s="9"/>
      <c r="E155" s="23"/>
      <c r="F155" s="9"/>
      <c r="G155" s="23"/>
      <c r="H155" s="9"/>
      <c r="I155" s="23"/>
      <c r="J155" s="9"/>
      <c r="K155" s="23"/>
      <c r="L155" s="9"/>
      <c r="M155" s="23"/>
      <c r="N155" s="9"/>
      <c r="O155" s="23"/>
      <c r="P155" s="9"/>
      <c r="Q155" s="23"/>
      <c r="R155" s="14">
        <f t="shared" si="7"/>
        <v>0</v>
      </c>
      <c r="S155" s="38"/>
    </row>
    <row r="156" spans="1:19" ht="12.75">
      <c r="A156" s="4" t="s">
        <v>234</v>
      </c>
      <c r="B156" s="6"/>
      <c r="C156" s="23"/>
      <c r="D156" s="9"/>
      <c r="E156" s="23"/>
      <c r="F156" s="9"/>
      <c r="G156" s="23"/>
      <c r="H156" s="9"/>
      <c r="I156" s="23"/>
      <c r="J156" s="9"/>
      <c r="K156" s="23"/>
      <c r="L156" s="9"/>
      <c r="M156" s="23"/>
      <c r="N156" s="9"/>
      <c r="O156" s="23"/>
      <c r="P156" s="9"/>
      <c r="Q156" s="23"/>
      <c r="R156" s="14">
        <f t="shared" si="7"/>
        <v>0</v>
      </c>
      <c r="S156" s="38"/>
    </row>
    <row r="157" spans="1:19" ht="12.75">
      <c r="A157" s="4" t="s">
        <v>235</v>
      </c>
      <c r="B157" s="6"/>
      <c r="C157" s="23"/>
      <c r="D157" s="9"/>
      <c r="E157" s="23"/>
      <c r="F157" s="9"/>
      <c r="G157" s="23"/>
      <c r="H157" s="9"/>
      <c r="I157" s="23"/>
      <c r="J157" s="9"/>
      <c r="K157" s="23"/>
      <c r="L157" s="9"/>
      <c r="M157" s="23"/>
      <c r="N157" s="9"/>
      <c r="O157" s="23"/>
      <c r="P157" s="9"/>
      <c r="Q157" s="23"/>
      <c r="R157" s="14">
        <f t="shared" si="7"/>
        <v>0</v>
      </c>
      <c r="S157" s="38"/>
    </row>
    <row r="158" spans="1:19" ht="12.75">
      <c r="A158" s="4" t="s">
        <v>236</v>
      </c>
      <c r="B158" s="6"/>
      <c r="C158" s="23"/>
      <c r="D158" s="9"/>
      <c r="E158" s="23"/>
      <c r="F158" s="9"/>
      <c r="G158" s="23"/>
      <c r="H158" s="9"/>
      <c r="I158" s="23"/>
      <c r="J158" s="9"/>
      <c r="K158" s="23"/>
      <c r="L158" s="9"/>
      <c r="M158" s="23"/>
      <c r="N158" s="9"/>
      <c r="O158" s="23"/>
      <c r="P158" s="9"/>
      <c r="Q158" s="23"/>
      <c r="R158" s="14">
        <f t="shared" si="7"/>
        <v>0</v>
      </c>
      <c r="S158" s="38"/>
    </row>
    <row r="159" spans="1:19" ht="12.75">
      <c r="A159" s="4" t="s">
        <v>237</v>
      </c>
      <c r="B159" s="6"/>
      <c r="C159" s="23"/>
      <c r="D159" s="9"/>
      <c r="E159" s="23"/>
      <c r="F159" s="9"/>
      <c r="G159" s="23"/>
      <c r="H159" s="9"/>
      <c r="I159" s="23"/>
      <c r="J159" s="9"/>
      <c r="K159" s="23"/>
      <c r="L159" s="9"/>
      <c r="M159" s="23"/>
      <c r="N159" s="9"/>
      <c r="O159" s="23"/>
      <c r="P159" s="9"/>
      <c r="Q159" s="23"/>
      <c r="R159" s="14">
        <f t="shared" si="7"/>
        <v>0</v>
      </c>
      <c r="S159" s="38"/>
    </row>
    <row r="160" spans="1:19" ht="12.75">
      <c r="A160" s="4" t="s">
        <v>238</v>
      </c>
      <c r="B160" s="6"/>
      <c r="C160" s="23"/>
      <c r="D160" s="9"/>
      <c r="E160" s="23"/>
      <c r="F160" s="9"/>
      <c r="G160" s="23"/>
      <c r="H160" s="9"/>
      <c r="I160" s="23"/>
      <c r="J160" s="9"/>
      <c r="K160" s="23"/>
      <c r="L160" s="9"/>
      <c r="M160" s="23"/>
      <c r="N160" s="9"/>
      <c r="O160" s="23"/>
      <c r="P160" s="9"/>
      <c r="Q160" s="23"/>
      <c r="R160" s="14">
        <f t="shared" si="7"/>
        <v>0</v>
      </c>
      <c r="S160" s="38"/>
    </row>
    <row r="161" spans="1:19" ht="12.75">
      <c r="A161" s="4" t="s">
        <v>239</v>
      </c>
      <c r="B161" s="6"/>
      <c r="C161" s="23"/>
      <c r="D161" s="9"/>
      <c r="E161" s="23"/>
      <c r="F161" s="9"/>
      <c r="G161" s="23"/>
      <c r="H161" s="9"/>
      <c r="I161" s="23"/>
      <c r="J161" s="9"/>
      <c r="K161" s="23"/>
      <c r="L161" s="9"/>
      <c r="M161" s="23"/>
      <c r="N161" s="9"/>
      <c r="O161" s="23"/>
      <c r="P161" s="9"/>
      <c r="Q161" s="23"/>
      <c r="R161" s="14">
        <f t="shared" si="7"/>
        <v>0</v>
      </c>
      <c r="S161" s="38"/>
    </row>
    <row r="162" spans="1:19" ht="12.75">
      <c r="A162" s="4" t="s">
        <v>240</v>
      </c>
      <c r="B162" s="6"/>
      <c r="C162" s="23"/>
      <c r="D162" s="9"/>
      <c r="E162" s="23"/>
      <c r="F162" s="9"/>
      <c r="G162" s="23"/>
      <c r="H162" s="9"/>
      <c r="I162" s="23"/>
      <c r="J162" s="9"/>
      <c r="K162" s="23"/>
      <c r="L162" s="9"/>
      <c r="M162" s="23"/>
      <c r="N162" s="9"/>
      <c r="O162" s="23"/>
      <c r="P162" s="9"/>
      <c r="Q162" s="23"/>
      <c r="R162" s="14">
        <f t="shared" si="7"/>
        <v>0</v>
      </c>
      <c r="S162" s="38"/>
    </row>
    <row r="163" spans="1:19" ht="12.75">
      <c r="A163" s="4" t="s">
        <v>241</v>
      </c>
      <c r="B163" s="6"/>
      <c r="C163" s="23"/>
      <c r="D163" s="9"/>
      <c r="E163" s="23"/>
      <c r="F163" s="9"/>
      <c r="G163" s="23"/>
      <c r="H163" s="9"/>
      <c r="I163" s="23"/>
      <c r="J163" s="9"/>
      <c r="K163" s="23"/>
      <c r="L163" s="9"/>
      <c r="M163" s="23"/>
      <c r="N163" s="9"/>
      <c r="O163" s="23"/>
      <c r="P163" s="9"/>
      <c r="Q163" s="23"/>
      <c r="R163" s="14">
        <f t="shared" si="7"/>
        <v>0</v>
      </c>
      <c r="S163" s="38"/>
    </row>
    <row r="164" spans="1:19" ht="12.75">
      <c r="A164" s="4" t="s">
        <v>242</v>
      </c>
      <c r="B164" s="6"/>
      <c r="C164" s="23"/>
      <c r="D164" s="9"/>
      <c r="E164" s="23"/>
      <c r="F164" s="9"/>
      <c r="G164" s="23"/>
      <c r="H164" s="9"/>
      <c r="I164" s="23"/>
      <c r="J164" s="9"/>
      <c r="K164" s="23"/>
      <c r="L164" s="9"/>
      <c r="M164" s="23"/>
      <c r="N164" s="9"/>
      <c r="O164" s="23"/>
      <c r="P164" s="9"/>
      <c r="Q164" s="23"/>
      <c r="R164" s="14">
        <f t="shared" si="7"/>
        <v>0</v>
      </c>
      <c r="S164" s="38"/>
    </row>
    <row r="165" spans="1:19" ht="12.75">
      <c r="A165" s="4" t="s">
        <v>90</v>
      </c>
      <c r="B165" s="6"/>
      <c r="C165" s="23"/>
      <c r="D165" s="9"/>
      <c r="E165" s="23"/>
      <c r="F165" s="9"/>
      <c r="G165" s="23"/>
      <c r="H165" s="9"/>
      <c r="I165" s="23"/>
      <c r="J165" s="9"/>
      <c r="K165" s="23"/>
      <c r="L165" s="9"/>
      <c r="M165" s="23"/>
      <c r="N165" s="9"/>
      <c r="O165" s="23"/>
      <c r="P165" s="9"/>
      <c r="Q165" s="23"/>
      <c r="R165" s="14">
        <f t="shared" si="7"/>
        <v>0</v>
      </c>
      <c r="S165" s="38"/>
    </row>
    <row r="166" spans="1:19" ht="12.75">
      <c r="A166" s="4" t="s">
        <v>91</v>
      </c>
      <c r="B166" s="6"/>
      <c r="C166" s="23"/>
      <c r="D166" s="9"/>
      <c r="E166" s="23"/>
      <c r="F166" s="9"/>
      <c r="G166" s="23"/>
      <c r="H166" s="9"/>
      <c r="I166" s="23"/>
      <c r="J166" s="9"/>
      <c r="K166" s="23"/>
      <c r="L166" s="9"/>
      <c r="M166" s="23"/>
      <c r="N166" s="9"/>
      <c r="O166" s="23"/>
      <c r="P166" s="9"/>
      <c r="Q166" s="23"/>
      <c r="R166" s="14">
        <f aca="true" t="shared" si="8" ref="R166:R197">SUM(B166:Q166)</f>
        <v>0</v>
      </c>
      <c r="S166" s="38"/>
    </row>
    <row r="167" spans="1:19" ht="12.75">
      <c r="A167" s="4" t="s">
        <v>92</v>
      </c>
      <c r="B167" s="6"/>
      <c r="C167" s="23"/>
      <c r="D167" s="9"/>
      <c r="E167" s="23"/>
      <c r="F167" s="9"/>
      <c r="G167" s="23"/>
      <c r="H167" s="9"/>
      <c r="I167" s="23"/>
      <c r="J167" s="9"/>
      <c r="K167" s="23"/>
      <c r="L167" s="9"/>
      <c r="M167" s="23"/>
      <c r="N167" s="9"/>
      <c r="O167" s="23"/>
      <c r="P167" s="9"/>
      <c r="Q167" s="23"/>
      <c r="R167" s="14">
        <f t="shared" si="8"/>
        <v>0</v>
      </c>
      <c r="S167" s="38"/>
    </row>
    <row r="168" spans="1:19" ht="12.75">
      <c r="A168" s="4" t="s">
        <v>93</v>
      </c>
      <c r="B168" s="6"/>
      <c r="C168" s="23"/>
      <c r="D168" s="9"/>
      <c r="E168" s="23"/>
      <c r="F168" s="9"/>
      <c r="G168" s="23"/>
      <c r="H168" s="9"/>
      <c r="I168" s="23"/>
      <c r="J168" s="9"/>
      <c r="K168" s="23"/>
      <c r="L168" s="9"/>
      <c r="M168" s="23"/>
      <c r="N168" s="9"/>
      <c r="O168" s="23"/>
      <c r="P168" s="9"/>
      <c r="Q168" s="23"/>
      <c r="R168" s="14">
        <f t="shared" si="8"/>
        <v>0</v>
      </c>
      <c r="S168" s="38"/>
    </row>
    <row r="169" spans="1:19" ht="12.75">
      <c r="A169" s="4" t="s">
        <v>94</v>
      </c>
      <c r="B169" s="6"/>
      <c r="C169" s="23"/>
      <c r="D169" s="9"/>
      <c r="E169" s="23"/>
      <c r="F169" s="9"/>
      <c r="G169" s="23"/>
      <c r="H169" s="9"/>
      <c r="I169" s="23"/>
      <c r="J169" s="9"/>
      <c r="K169" s="23"/>
      <c r="L169" s="9"/>
      <c r="M169" s="23"/>
      <c r="N169" s="9"/>
      <c r="O169" s="23"/>
      <c r="P169" s="9"/>
      <c r="Q169" s="23"/>
      <c r="R169" s="14">
        <f t="shared" si="8"/>
        <v>0</v>
      </c>
      <c r="S169" s="38"/>
    </row>
    <row r="170" spans="1:19" ht="12.75">
      <c r="A170" s="4" t="s">
        <v>95</v>
      </c>
      <c r="B170" s="6"/>
      <c r="C170" s="23"/>
      <c r="D170" s="9"/>
      <c r="E170" s="23"/>
      <c r="F170" s="9"/>
      <c r="G170" s="23"/>
      <c r="H170" s="9"/>
      <c r="I170" s="23"/>
      <c r="J170" s="9"/>
      <c r="K170" s="23"/>
      <c r="L170" s="9"/>
      <c r="M170" s="23"/>
      <c r="N170" s="9"/>
      <c r="O170" s="23"/>
      <c r="P170" s="9"/>
      <c r="Q170" s="23"/>
      <c r="R170" s="14">
        <f t="shared" si="8"/>
        <v>0</v>
      </c>
      <c r="S170" s="38"/>
    </row>
    <row r="171" spans="1:19" ht="12.75">
      <c r="A171" s="4" t="s">
        <v>96</v>
      </c>
      <c r="B171" s="6"/>
      <c r="C171" s="23"/>
      <c r="D171" s="9"/>
      <c r="E171" s="23"/>
      <c r="F171" s="9"/>
      <c r="G171" s="23"/>
      <c r="H171" s="9"/>
      <c r="I171" s="23"/>
      <c r="J171" s="9"/>
      <c r="K171" s="23"/>
      <c r="L171" s="9"/>
      <c r="M171" s="23"/>
      <c r="N171" s="9"/>
      <c r="O171" s="23"/>
      <c r="P171" s="9"/>
      <c r="Q171" s="23"/>
      <c r="R171" s="14">
        <f t="shared" si="8"/>
        <v>0</v>
      </c>
      <c r="S171" s="38"/>
    </row>
    <row r="172" spans="1:19" ht="12.75">
      <c r="A172" s="4" t="s">
        <v>97</v>
      </c>
      <c r="B172" s="6"/>
      <c r="C172" s="23"/>
      <c r="D172" s="9"/>
      <c r="E172" s="23"/>
      <c r="F172" s="9"/>
      <c r="G172" s="23"/>
      <c r="H172" s="9"/>
      <c r="I172" s="23"/>
      <c r="J172" s="9"/>
      <c r="K172" s="23"/>
      <c r="L172" s="9"/>
      <c r="M172" s="23"/>
      <c r="N172" s="9"/>
      <c r="O172" s="23"/>
      <c r="P172" s="9"/>
      <c r="Q172" s="23"/>
      <c r="R172" s="14">
        <f t="shared" si="8"/>
        <v>0</v>
      </c>
      <c r="S172" s="38"/>
    </row>
    <row r="173" spans="1:19" ht="12.75">
      <c r="A173" s="4" t="s">
        <v>98</v>
      </c>
      <c r="B173" s="6"/>
      <c r="C173" s="23"/>
      <c r="D173" s="9"/>
      <c r="E173" s="23"/>
      <c r="F173" s="9"/>
      <c r="G173" s="23"/>
      <c r="H173" s="9"/>
      <c r="I173" s="23"/>
      <c r="J173" s="9"/>
      <c r="K173" s="23"/>
      <c r="L173" s="9"/>
      <c r="M173" s="23"/>
      <c r="N173" s="9"/>
      <c r="O173" s="23"/>
      <c r="P173" s="9"/>
      <c r="Q173" s="23"/>
      <c r="R173" s="14">
        <f t="shared" si="8"/>
        <v>0</v>
      </c>
      <c r="S173" s="38"/>
    </row>
    <row r="174" spans="1:19" ht="12.75">
      <c r="A174" s="4" t="s">
        <v>99</v>
      </c>
      <c r="B174" s="6"/>
      <c r="C174" s="23"/>
      <c r="D174" s="9"/>
      <c r="E174" s="23"/>
      <c r="F174" s="9"/>
      <c r="G174" s="23"/>
      <c r="H174" s="9"/>
      <c r="I174" s="23"/>
      <c r="J174" s="9"/>
      <c r="K174" s="23"/>
      <c r="L174" s="9"/>
      <c r="M174" s="23"/>
      <c r="N174" s="9"/>
      <c r="O174" s="23"/>
      <c r="P174" s="9"/>
      <c r="Q174" s="23"/>
      <c r="R174" s="14">
        <f t="shared" si="8"/>
        <v>0</v>
      </c>
      <c r="S174" s="38"/>
    </row>
    <row r="175" spans="1:19" ht="12.75">
      <c r="A175" s="4" t="s">
        <v>100</v>
      </c>
      <c r="B175" s="6"/>
      <c r="C175" s="23"/>
      <c r="D175" s="9"/>
      <c r="E175" s="23"/>
      <c r="F175" s="9"/>
      <c r="G175" s="23"/>
      <c r="H175" s="9"/>
      <c r="I175" s="23"/>
      <c r="J175" s="9"/>
      <c r="K175" s="23"/>
      <c r="L175" s="9"/>
      <c r="M175" s="23"/>
      <c r="N175" s="9"/>
      <c r="O175" s="23"/>
      <c r="P175" s="9"/>
      <c r="Q175" s="23"/>
      <c r="R175" s="14">
        <f t="shared" si="8"/>
        <v>0</v>
      </c>
      <c r="S175" s="38"/>
    </row>
    <row r="176" spans="1:19" ht="12.75">
      <c r="A176" s="4" t="s">
        <v>101</v>
      </c>
      <c r="B176" s="6"/>
      <c r="C176" s="23"/>
      <c r="D176" s="9"/>
      <c r="E176" s="23"/>
      <c r="F176" s="9"/>
      <c r="G176" s="23"/>
      <c r="H176" s="9"/>
      <c r="I176" s="23"/>
      <c r="J176" s="9"/>
      <c r="K176" s="23"/>
      <c r="L176" s="9"/>
      <c r="M176" s="23"/>
      <c r="N176" s="9"/>
      <c r="O176" s="23"/>
      <c r="P176" s="9"/>
      <c r="Q176" s="23"/>
      <c r="R176" s="14">
        <f t="shared" si="8"/>
        <v>0</v>
      </c>
      <c r="S176" s="38"/>
    </row>
    <row r="177" spans="1:19" ht="12.75">
      <c r="A177" s="4" t="s">
        <v>102</v>
      </c>
      <c r="B177" s="6"/>
      <c r="C177" s="23"/>
      <c r="D177" s="9"/>
      <c r="E177" s="23"/>
      <c r="F177" s="9"/>
      <c r="G177" s="23"/>
      <c r="H177" s="9"/>
      <c r="I177" s="23"/>
      <c r="J177" s="9"/>
      <c r="K177" s="23"/>
      <c r="L177" s="9"/>
      <c r="M177" s="23"/>
      <c r="N177" s="9"/>
      <c r="O177" s="23"/>
      <c r="P177" s="9"/>
      <c r="Q177" s="23"/>
      <c r="R177" s="14">
        <f t="shared" si="8"/>
        <v>0</v>
      </c>
      <c r="S177" s="38"/>
    </row>
    <row r="178" spans="1:19" ht="12.75">
      <c r="A178" s="4" t="s">
        <v>103</v>
      </c>
      <c r="B178" s="6"/>
      <c r="C178" s="23"/>
      <c r="D178" s="9"/>
      <c r="E178" s="23"/>
      <c r="F178" s="9"/>
      <c r="G178" s="23"/>
      <c r="H178" s="9"/>
      <c r="I178" s="23"/>
      <c r="J178" s="9"/>
      <c r="K178" s="23"/>
      <c r="L178" s="9"/>
      <c r="M178" s="23"/>
      <c r="N178" s="9"/>
      <c r="O178" s="23"/>
      <c r="P178" s="9"/>
      <c r="Q178" s="23"/>
      <c r="R178" s="14">
        <f t="shared" si="8"/>
        <v>0</v>
      </c>
      <c r="S178" s="38"/>
    </row>
    <row r="179" spans="1:19" ht="12.75">
      <c r="A179" s="4" t="s">
        <v>104</v>
      </c>
      <c r="B179" s="6"/>
      <c r="C179" s="23"/>
      <c r="D179" s="9"/>
      <c r="E179" s="23"/>
      <c r="F179" s="9"/>
      <c r="G179" s="23"/>
      <c r="H179" s="9"/>
      <c r="I179" s="23"/>
      <c r="J179" s="9"/>
      <c r="K179" s="23"/>
      <c r="L179" s="9"/>
      <c r="M179" s="23"/>
      <c r="N179" s="9"/>
      <c r="O179" s="23"/>
      <c r="P179" s="9"/>
      <c r="Q179" s="23"/>
      <c r="R179" s="14">
        <f t="shared" si="8"/>
        <v>0</v>
      </c>
      <c r="S179" s="38"/>
    </row>
    <row r="180" spans="1:19" ht="12.75">
      <c r="A180" s="4" t="s">
        <v>105</v>
      </c>
      <c r="B180" s="6"/>
      <c r="C180" s="23"/>
      <c r="D180" s="9"/>
      <c r="E180" s="23"/>
      <c r="F180" s="9"/>
      <c r="G180" s="23"/>
      <c r="H180" s="9"/>
      <c r="I180" s="23"/>
      <c r="J180" s="9"/>
      <c r="K180" s="23"/>
      <c r="L180" s="9"/>
      <c r="M180" s="23"/>
      <c r="N180" s="9"/>
      <c r="O180" s="23"/>
      <c r="P180" s="9"/>
      <c r="Q180" s="23"/>
      <c r="R180" s="14">
        <f t="shared" si="8"/>
        <v>0</v>
      </c>
      <c r="S180" s="38"/>
    </row>
    <row r="181" spans="1:19" ht="12.75">
      <c r="A181" s="4" t="s">
        <v>106</v>
      </c>
      <c r="B181" s="6"/>
      <c r="C181" s="23"/>
      <c r="D181" s="9"/>
      <c r="E181" s="23"/>
      <c r="F181" s="9"/>
      <c r="G181" s="23"/>
      <c r="H181" s="9"/>
      <c r="I181" s="23"/>
      <c r="J181" s="9"/>
      <c r="K181" s="23"/>
      <c r="L181" s="9"/>
      <c r="M181" s="23"/>
      <c r="N181" s="9"/>
      <c r="O181" s="23"/>
      <c r="P181" s="9"/>
      <c r="Q181" s="23"/>
      <c r="R181" s="14">
        <f t="shared" si="8"/>
        <v>0</v>
      </c>
      <c r="S181" s="38"/>
    </row>
    <row r="182" spans="1:19" ht="12.75">
      <c r="A182" s="4" t="s">
        <v>107</v>
      </c>
      <c r="B182" s="6"/>
      <c r="C182" s="23"/>
      <c r="D182" s="9"/>
      <c r="E182" s="23"/>
      <c r="F182" s="9"/>
      <c r="G182" s="23"/>
      <c r="H182" s="9"/>
      <c r="I182" s="23"/>
      <c r="J182" s="9"/>
      <c r="K182" s="23"/>
      <c r="L182" s="9"/>
      <c r="M182" s="23"/>
      <c r="N182" s="9"/>
      <c r="O182" s="23"/>
      <c r="P182" s="9"/>
      <c r="Q182" s="23"/>
      <c r="R182" s="14">
        <f t="shared" si="8"/>
        <v>0</v>
      </c>
      <c r="S182" s="38"/>
    </row>
    <row r="183" spans="1:19" ht="12.75">
      <c r="A183" s="4" t="s">
        <v>108</v>
      </c>
      <c r="B183" s="6"/>
      <c r="C183" s="23"/>
      <c r="D183" s="9"/>
      <c r="E183" s="23"/>
      <c r="F183" s="9"/>
      <c r="G183" s="23"/>
      <c r="H183" s="9"/>
      <c r="I183" s="23"/>
      <c r="J183" s="9"/>
      <c r="K183" s="23"/>
      <c r="L183" s="9"/>
      <c r="M183" s="23"/>
      <c r="N183" s="9"/>
      <c r="O183" s="23"/>
      <c r="P183" s="9"/>
      <c r="Q183" s="23"/>
      <c r="R183" s="14">
        <f t="shared" si="8"/>
        <v>0</v>
      </c>
      <c r="S183" s="38"/>
    </row>
    <row r="184" spans="1:19" ht="12.75">
      <c r="A184" s="4" t="s">
        <v>109</v>
      </c>
      <c r="B184" s="6"/>
      <c r="C184" s="23"/>
      <c r="D184" s="9"/>
      <c r="E184" s="23"/>
      <c r="F184" s="9"/>
      <c r="G184" s="23"/>
      <c r="H184" s="9"/>
      <c r="I184" s="23"/>
      <c r="J184" s="9"/>
      <c r="K184" s="23"/>
      <c r="L184" s="9"/>
      <c r="M184" s="23"/>
      <c r="N184" s="9"/>
      <c r="O184" s="23"/>
      <c r="P184" s="9"/>
      <c r="Q184" s="23"/>
      <c r="R184" s="14">
        <f t="shared" si="8"/>
        <v>0</v>
      </c>
      <c r="S184" s="38"/>
    </row>
    <row r="185" spans="1:19" ht="12.75">
      <c r="A185" s="4" t="s">
        <v>110</v>
      </c>
      <c r="B185" s="6"/>
      <c r="C185" s="23"/>
      <c r="D185" s="9"/>
      <c r="E185" s="23"/>
      <c r="F185" s="9"/>
      <c r="G185" s="23"/>
      <c r="H185" s="9"/>
      <c r="I185" s="23"/>
      <c r="J185" s="9"/>
      <c r="K185" s="23"/>
      <c r="L185" s="9"/>
      <c r="M185" s="23"/>
      <c r="N185" s="9"/>
      <c r="O185" s="23"/>
      <c r="P185" s="9"/>
      <c r="Q185" s="23"/>
      <c r="R185" s="14">
        <f t="shared" si="8"/>
        <v>0</v>
      </c>
      <c r="S185" s="38"/>
    </row>
    <row r="186" spans="1:19" ht="12.75">
      <c r="A186" s="4" t="s">
        <v>111</v>
      </c>
      <c r="B186" s="6"/>
      <c r="C186" s="23"/>
      <c r="D186" s="9"/>
      <c r="E186" s="23"/>
      <c r="F186" s="9"/>
      <c r="G186" s="23"/>
      <c r="H186" s="9"/>
      <c r="I186" s="23"/>
      <c r="J186" s="9"/>
      <c r="K186" s="23"/>
      <c r="L186" s="9"/>
      <c r="M186" s="23"/>
      <c r="N186" s="9"/>
      <c r="O186" s="23"/>
      <c r="P186" s="9"/>
      <c r="Q186" s="23"/>
      <c r="R186" s="14">
        <f t="shared" si="8"/>
        <v>0</v>
      </c>
      <c r="S186" s="38"/>
    </row>
    <row r="187" spans="1:19" ht="12.75">
      <c r="A187" s="4" t="s">
        <v>112</v>
      </c>
      <c r="B187" s="6"/>
      <c r="C187" s="23"/>
      <c r="D187" s="9"/>
      <c r="E187" s="23"/>
      <c r="F187" s="9"/>
      <c r="G187" s="23"/>
      <c r="H187" s="9"/>
      <c r="I187" s="23"/>
      <c r="J187" s="9"/>
      <c r="K187" s="23"/>
      <c r="L187" s="9"/>
      <c r="M187" s="23"/>
      <c r="N187" s="9"/>
      <c r="O187" s="23"/>
      <c r="P187" s="9"/>
      <c r="Q187" s="23"/>
      <c r="R187" s="14">
        <f t="shared" si="8"/>
        <v>0</v>
      </c>
      <c r="S187" s="38"/>
    </row>
    <row r="188" spans="1:19" ht="12.75">
      <c r="A188" s="4" t="s">
        <v>113</v>
      </c>
      <c r="B188" s="6"/>
      <c r="C188" s="23"/>
      <c r="D188" s="9"/>
      <c r="E188" s="23"/>
      <c r="F188" s="9"/>
      <c r="G188" s="23"/>
      <c r="H188" s="9"/>
      <c r="I188" s="23"/>
      <c r="J188" s="9"/>
      <c r="K188" s="23"/>
      <c r="L188" s="9"/>
      <c r="M188" s="23"/>
      <c r="N188" s="9"/>
      <c r="O188" s="23"/>
      <c r="P188" s="9"/>
      <c r="Q188" s="23"/>
      <c r="R188" s="14">
        <f t="shared" si="8"/>
        <v>0</v>
      </c>
      <c r="S188" s="38"/>
    </row>
    <row r="189" spans="1:19" ht="12.75">
      <c r="A189" s="4" t="s">
        <v>114</v>
      </c>
      <c r="B189" s="6"/>
      <c r="C189" s="23"/>
      <c r="D189" s="9"/>
      <c r="E189" s="23"/>
      <c r="F189" s="9"/>
      <c r="G189" s="23"/>
      <c r="H189" s="9"/>
      <c r="I189" s="23"/>
      <c r="J189" s="9"/>
      <c r="K189" s="23"/>
      <c r="L189" s="9"/>
      <c r="M189" s="23"/>
      <c r="N189" s="9"/>
      <c r="O189" s="23"/>
      <c r="P189" s="9"/>
      <c r="Q189" s="23"/>
      <c r="R189" s="14">
        <f t="shared" si="8"/>
        <v>0</v>
      </c>
      <c r="S189" s="38"/>
    </row>
    <row r="190" spans="1:19" ht="12.75">
      <c r="A190" s="4" t="s">
        <v>115</v>
      </c>
      <c r="B190" s="6"/>
      <c r="C190" s="23"/>
      <c r="D190" s="9"/>
      <c r="E190" s="23"/>
      <c r="F190" s="9"/>
      <c r="G190" s="23"/>
      <c r="H190" s="9"/>
      <c r="I190" s="23"/>
      <c r="J190" s="9"/>
      <c r="K190" s="23"/>
      <c r="L190" s="9"/>
      <c r="M190" s="23"/>
      <c r="N190" s="9"/>
      <c r="O190" s="23"/>
      <c r="P190" s="9"/>
      <c r="Q190" s="23"/>
      <c r="R190" s="14">
        <f t="shared" si="8"/>
        <v>0</v>
      </c>
      <c r="S190" s="38"/>
    </row>
    <row r="191" spans="1:19" ht="12.75">
      <c r="A191" s="4" t="s">
        <v>116</v>
      </c>
      <c r="B191" s="6"/>
      <c r="C191" s="23"/>
      <c r="D191" s="9"/>
      <c r="E191" s="23"/>
      <c r="F191" s="9"/>
      <c r="G191" s="23"/>
      <c r="H191" s="9"/>
      <c r="I191" s="23"/>
      <c r="J191" s="9"/>
      <c r="K191" s="23"/>
      <c r="L191" s="9"/>
      <c r="M191" s="23"/>
      <c r="N191" s="9"/>
      <c r="O191" s="23"/>
      <c r="P191" s="9"/>
      <c r="Q191" s="23"/>
      <c r="R191" s="14">
        <f t="shared" si="8"/>
        <v>0</v>
      </c>
      <c r="S191" s="38"/>
    </row>
    <row r="192" spans="1:19" ht="12.75">
      <c r="A192" s="4" t="s">
        <v>117</v>
      </c>
      <c r="B192" s="6"/>
      <c r="C192" s="23"/>
      <c r="D192" s="9"/>
      <c r="E192" s="23"/>
      <c r="F192" s="9"/>
      <c r="G192" s="23"/>
      <c r="H192" s="9"/>
      <c r="I192" s="23"/>
      <c r="J192" s="9"/>
      <c r="K192" s="23"/>
      <c r="L192" s="9"/>
      <c r="M192" s="23"/>
      <c r="N192" s="9"/>
      <c r="O192" s="23"/>
      <c r="P192" s="9"/>
      <c r="Q192" s="23"/>
      <c r="R192" s="14">
        <f t="shared" si="8"/>
        <v>0</v>
      </c>
      <c r="S192" s="38"/>
    </row>
    <row r="193" spans="1:19" ht="12.75">
      <c r="A193" s="4" t="s">
        <v>118</v>
      </c>
      <c r="B193" s="6"/>
      <c r="C193" s="23"/>
      <c r="D193" s="9"/>
      <c r="E193" s="23"/>
      <c r="F193" s="9"/>
      <c r="G193" s="23"/>
      <c r="H193" s="9"/>
      <c r="I193" s="23"/>
      <c r="J193" s="9"/>
      <c r="K193" s="23"/>
      <c r="L193" s="9"/>
      <c r="M193" s="23"/>
      <c r="N193" s="9"/>
      <c r="O193" s="23"/>
      <c r="P193" s="9"/>
      <c r="Q193" s="23"/>
      <c r="R193" s="14">
        <f t="shared" si="8"/>
        <v>0</v>
      </c>
      <c r="S193" s="38"/>
    </row>
    <row r="194" spans="1:19" ht="12.75">
      <c r="A194" s="4" t="s">
        <v>119</v>
      </c>
      <c r="B194" s="6"/>
      <c r="C194" s="23"/>
      <c r="D194" s="9"/>
      <c r="E194" s="23"/>
      <c r="F194" s="9"/>
      <c r="G194" s="23"/>
      <c r="H194" s="9"/>
      <c r="I194" s="23"/>
      <c r="J194" s="9"/>
      <c r="K194" s="23"/>
      <c r="L194" s="9"/>
      <c r="M194" s="23"/>
      <c r="N194" s="9"/>
      <c r="O194" s="23"/>
      <c r="P194" s="9"/>
      <c r="Q194" s="23"/>
      <c r="R194" s="14">
        <f t="shared" si="8"/>
        <v>0</v>
      </c>
      <c r="S194" s="38"/>
    </row>
    <row r="195" spans="1:19" ht="12.75">
      <c r="A195" s="4" t="s">
        <v>120</v>
      </c>
      <c r="B195" s="6"/>
      <c r="C195" s="23"/>
      <c r="D195" s="9"/>
      <c r="E195" s="23"/>
      <c r="F195" s="9"/>
      <c r="G195" s="23"/>
      <c r="H195" s="9"/>
      <c r="I195" s="23"/>
      <c r="J195" s="9"/>
      <c r="K195" s="23"/>
      <c r="L195" s="9"/>
      <c r="M195" s="23"/>
      <c r="N195" s="9"/>
      <c r="O195" s="23"/>
      <c r="P195" s="9"/>
      <c r="Q195" s="23"/>
      <c r="R195" s="14">
        <f t="shared" si="8"/>
        <v>0</v>
      </c>
      <c r="S195" s="38"/>
    </row>
    <row r="196" spans="1:19" ht="12.75">
      <c r="A196" s="4" t="s">
        <v>121</v>
      </c>
      <c r="B196" s="6"/>
      <c r="C196" s="23"/>
      <c r="D196" s="9"/>
      <c r="E196" s="23"/>
      <c r="F196" s="9"/>
      <c r="G196" s="23"/>
      <c r="H196" s="9"/>
      <c r="I196" s="23"/>
      <c r="J196" s="9"/>
      <c r="K196" s="23"/>
      <c r="L196" s="9"/>
      <c r="M196" s="23"/>
      <c r="N196" s="9"/>
      <c r="O196" s="23"/>
      <c r="P196" s="9"/>
      <c r="Q196" s="23"/>
      <c r="R196" s="14">
        <f t="shared" si="8"/>
        <v>0</v>
      </c>
      <c r="S196" s="38"/>
    </row>
    <row r="197" spans="1:19" ht="12.75">
      <c r="A197" s="4" t="s">
        <v>122</v>
      </c>
      <c r="B197" s="6"/>
      <c r="C197" s="23"/>
      <c r="D197" s="9"/>
      <c r="E197" s="23"/>
      <c r="F197" s="9"/>
      <c r="G197" s="23"/>
      <c r="H197" s="9"/>
      <c r="I197" s="23"/>
      <c r="J197" s="9"/>
      <c r="K197" s="23"/>
      <c r="L197" s="9"/>
      <c r="M197" s="23"/>
      <c r="N197" s="9"/>
      <c r="O197" s="23"/>
      <c r="P197" s="9"/>
      <c r="Q197" s="23"/>
      <c r="R197" s="14">
        <f t="shared" si="8"/>
        <v>0</v>
      </c>
      <c r="S197" s="38"/>
    </row>
    <row r="198" spans="1:19" ht="12.75">
      <c r="A198" s="4" t="s">
        <v>123</v>
      </c>
      <c r="B198" s="6"/>
      <c r="C198" s="23"/>
      <c r="D198" s="9"/>
      <c r="E198" s="23"/>
      <c r="F198" s="9"/>
      <c r="G198" s="23"/>
      <c r="H198" s="9"/>
      <c r="I198" s="23"/>
      <c r="J198" s="9"/>
      <c r="K198" s="23"/>
      <c r="L198" s="9"/>
      <c r="M198" s="23"/>
      <c r="N198" s="9"/>
      <c r="O198" s="23"/>
      <c r="P198" s="9"/>
      <c r="Q198" s="23"/>
      <c r="R198" s="14">
        <f aca="true" t="shared" si="9" ref="R198:R205">SUM(B198:Q198)</f>
        <v>0</v>
      </c>
      <c r="S198" s="38"/>
    </row>
    <row r="199" spans="1:19" ht="12.75">
      <c r="A199" s="4" t="s">
        <v>124</v>
      </c>
      <c r="B199" s="6"/>
      <c r="C199" s="23"/>
      <c r="D199" s="9"/>
      <c r="E199" s="23"/>
      <c r="F199" s="9"/>
      <c r="G199" s="23"/>
      <c r="H199" s="9"/>
      <c r="I199" s="23"/>
      <c r="J199" s="9"/>
      <c r="K199" s="23"/>
      <c r="L199" s="9"/>
      <c r="M199" s="23"/>
      <c r="N199" s="9"/>
      <c r="O199" s="23"/>
      <c r="P199" s="9"/>
      <c r="Q199" s="23"/>
      <c r="R199" s="14">
        <f t="shared" si="9"/>
        <v>0</v>
      </c>
      <c r="S199" s="38"/>
    </row>
    <row r="200" spans="1:19" ht="12.75">
      <c r="A200" s="4" t="s">
        <v>125</v>
      </c>
      <c r="B200" s="6"/>
      <c r="C200" s="23"/>
      <c r="D200" s="9"/>
      <c r="E200" s="23"/>
      <c r="F200" s="9"/>
      <c r="G200" s="23"/>
      <c r="H200" s="9"/>
      <c r="I200" s="23"/>
      <c r="J200" s="9"/>
      <c r="K200" s="23"/>
      <c r="L200" s="9"/>
      <c r="M200" s="23"/>
      <c r="N200" s="9"/>
      <c r="O200" s="23"/>
      <c r="P200" s="9"/>
      <c r="Q200" s="23"/>
      <c r="R200" s="14">
        <f t="shared" si="9"/>
        <v>0</v>
      </c>
      <c r="S200" s="38"/>
    </row>
    <row r="201" spans="1:19" ht="12.75">
      <c r="A201" s="4" t="s">
        <v>126</v>
      </c>
      <c r="B201" s="6"/>
      <c r="C201" s="23"/>
      <c r="D201" s="9"/>
      <c r="E201" s="23"/>
      <c r="F201" s="9"/>
      <c r="G201" s="23"/>
      <c r="H201" s="9"/>
      <c r="I201" s="23"/>
      <c r="J201" s="9"/>
      <c r="K201" s="23"/>
      <c r="L201" s="9"/>
      <c r="M201" s="23"/>
      <c r="N201" s="9"/>
      <c r="O201" s="23"/>
      <c r="P201" s="9"/>
      <c r="Q201" s="23"/>
      <c r="R201" s="14">
        <f t="shared" si="9"/>
        <v>0</v>
      </c>
      <c r="S201" s="38"/>
    </row>
    <row r="202" spans="1:19" ht="12.75">
      <c r="A202" s="4" t="s">
        <v>127</v>
      </c>
      <c r="B202" s="6"/>
      <c r="C202" s="23"/>
      <c r="D202" s="9"/>
      <c r="E202" s="23"/>
      <c r="F202" s="9"/>
      <c r="G202" s="23"/>
      <c r="H202" s="9"/>
      <c r="I202" s="23"/>
      <c r="J202" s="9"/>
      <c r="K202" s="23"/>
      <c r="L202" s="9"/>
      <c r="M202" s="23"/>
      <c r="N202" s="9"/>
      <c r="O202" s="23"/>
      <c r="P202" s="9"/>
      <c r="Q202" s="23"/>
      <c r="R202" s="14">
        <f t="shared" si="9"/>
        <v>0</v>
      </c>
      <c r="S202" s="38"/>
    </row>
    <row r="203" spans="1:19" ht="12.75">
      <c r="A203" s="4" t="s">
        <v>128</v>
      </c>
      <c r="B203" s="6"/>
      <c r="C203" s="23"/>
      <c r="D203" s="9"/>
      <c r="E203" s="23"/>
      <c r="F203" s="9"/>
      <c r="G203" s="23"/>
      <c r="H203" s="9"/>
      <c r="I203" s="23"/>
      <c r="J203" s="9"/>
      <c r="K203" s="23"/>
      <c r="L203" s="9"/>
      <c r="M203" s="23"/>
      <c r="N203" s="9"/>
      <c r="O203" s="23"/>
      <c r="P203" s="9"/>
      <c r="Q203" s="23"/>
      <c r="R203" s="14">
        <f t="shared" si="9"/>
        <v>0</v>
      </c>
      <c r="S203" s="38"/>
    </row>
    <row r="204" spans="1:19" ht="12.75">
      <c r="A204" s="4" t="s">
        <v>129</v>
      </c>
      <c r="B204" s="6"/>
      <c r="C204" s="23"/>
      <c r="D204" s="9"/>
      <c r="E204" s="23"/>
      <c r="F204" s="9"/>
      <c r="G204" s="23"/>
      <c r="H204" s="9"/>
      <c r="I204" s="23"/>
      <c r="J204" s="9"/>
      <c r="K204" s="23"/>
      <c r="L204" s="9"/>
      <c r="M204" s="23"/>
      <c r="N204" s="9"/>
      <c r="O204" s="23"/>
      <c r="P204" s="9"/>
      <c r="Q204" s="23"/>
      <c r="R204" s="14">
        <f t="shared" si="9"/>
        <v>0</v>
      </c>
      <c r="S204" s="38"/>
    </row>
    <row r="205" spans="1:19" ht="13.5" thickBot="1">
      <c r="A205" s="4" t="s">
        <v>130</v>
      </c>
      <c r="B205" s="7"/>
      <c r="C205" s="24"/>
      <c r="D205" s="10"/>
      <c r="E205" s="24"/>
      <c r="F205" s="10"/>
      <c r="G205" s="24"/>
      <c r="H205" s="10"/>
      <c r="I205" s="24"/>
      <c r="J205" s="10"/>
      <c r="K205" s="24"/>
      <c r="L205" s="10"/>
      <c r="M205" s="24"/>
      <c r="N205" s="10"/>
      <c r="O205" s="24"/>
      <c r="P205" s="10"/>
      <c r="Q205" s="24"/>
      <c r="R205" s="14">
        <f t="shared" si="9"/>
        <v>0</v>
      </c>
      <c r="S205" s="3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05"/>
  <sheetViews>
    <sheetView workbookViewId="0" topLeftCell="A1">
      <pane ySplit="1545" topLeftCell="BM6" activePane="bottomLeft" state="split"/>
      <selection pane="topLeft" activeCell="C5" sqref="C5"/>
      <selection pane="bottomLeft" activeCell="A6" sqref="A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5" customWidth="1"/>
    <col min="4" max="4" width="7.7109375" style="2" customWidth="1"/>
    <col min="5" max="5" width="7.7109375" style="25" customWidth="1"/>
    <col min="6" max="6" width="7.7109375" style="2" customWidth="1"/>
    <col min="7" max="7" width="7.7109375" style="25" customWidth="1"/>
    <col min="8" max="8" width="7.7109375" style="2" customWidth="1"/>
    <col min="9" max="9" width="7.7109375" style="25" customWidth="1"/>
    <col min="10" max="10" width="7.7109375" style="2" customWidth="1"/>
    <col min="11" max="11" width="7.7109375" style="25" customWidth="1"/>
    <col min="12" max="12" width="7.7109375" style="2" customWidth="1"/>
    <col min="13" max="13" width="7.7109375" style="25" customWidth="1"/>
    <col min="14" max="14" width="7.7109375" style="2" customWidth="1"/>
    <col min="15" max="15" width="7.7109375" style="25" customWidth="1"/>
    <col min="16" max="16" width="7.7109375" style="2" customWidth="1"/>
    <col min="17" max="17" width="7.7109375" style="25" customWidth="1"/>
    <col min="18" max="18" width="2.8515625" style="11" customWidth="1"/>
    <col min="19" max="19" width="2.8515625" style="37" customWidth="1"/>
    <col min="21" max="21" width="1.57421875" style="0" bestFit="1" customWidth="1"/>
  </cols>
  <sheetData>
    <row r="1" spans="1:24" ht="12.75">
      <c r="A1" s="131" t="s">
        <v>132</v>
      </c>
      <c r="B1" s="16">
        <f aca="true" t="shared" si="0" ref="B1:Q1">SUM(B6:B506)</f>
        <v>153</v>
      </c>
      <c r="C1" s="30">
        <f t="shared" si="0"/>
        <v>97</v>
      </c>
      <c r="D1" s="16">
        <f t="shared" si="0"/>
        <v>112</v>
      </c>
      <c r="E1" s="30">
        <f t="shared" si="0"/>
        <v>138</v>
      </c>
      <c r="F1" s="16">
        <f t="shared" si="0"/>
        <v>163</v>
      </c>
      <c r="G1" s="30">
        <f t="shared" si="0"/>
        <v>87</v>
      </c>
      <c r="H1" s="16">
        <f t="shared" si="0"/>
        <v>122</v>
      </c>
      <c r="I1" s="30">
        <f t="shared" si="0"/>
        <v>128</v>
      </c>
      <c r="J1" s="16">
        <f t="shared" si="0"/>
        <v>159</v>
      </c>
      <c r="K1" s="30">
        <f t="shared" si="0"/>
        <v>91</v>
      </c>
      <c r="L1" s="16">
        <f t="shared" si="0"/>
        <v>170</v>
      </c>
      <c r="M1" s="30">
        <f t="shared" si="0"/>
        <v>80</v>
      </c>
      <c r="N1" s="16">
        <f t="shared" si="0"/>
        <v>122</v>
      </c>
      <c r="O1" s="30">
        <f t="shared" si="0"/>
        <v>128</v>
      </c>
      <c r="P1" s="16">
        <f t="shared" si="0"/>
        <v>108</v>
      </c>
      <c r="Q1" s="16">
        <f t="shared" si="0"/>
        <v>142</v>
      </c>
      <c r="T1" s="36"/>
      <c r="X1" t="s">
        <v>171</v>
      </c>
    </row>
    <row r="2" spans="1:24" ht="12.75">
      <c r="A2" s="131" t="s">
        <v>153</v>
      </c>
      <c r="B2" s="26">
        <f>B1/(B1+C1)</f>
        <v>0.612</v>
      </c>
      <c r="C2" s="31">
        <f>C1/(C1+B1)</f>
        <v>0.388</v>
      </c>
      <c r="D2" s="26">
        <f>D1/(D1+E1)</f>
        <v>0.448</v>
      </c>
      <c r="E2" s="31">
        <f>E1/(E1+D1)</f>
        <v>0.552</v>
      </c>
      <c r="F2" s="26">
        <f>F1/(F1+G1)</f>
        <v>0.652</v>
      </c>
      <c r="G2" s="31">
        <f>G1/(G1+F1)</f>
        <v>0.348</v>
      </c>
      <c r="H2" s="26">
        <f>H1/(H1+I1)</f>
        <v>0.488</v>
      </c>
      <c r="I2" s="31">
        <f>I1/(I1+H1)</f>
        <v>0.512</v>
      </c>
      <c r="J2" s="26">
        <f>J1/(J1+K1)</f>
        <v>0.636</v>
      </c>
      <c r="K2" s="31">
        <f>K1/(K1+J1)</f>
        <v>0.364</v>
      </c>
      <c r="L2" s="26">
        <f>L1/(L1+M1)</f>
        <v>0.68</v>
      </c>
      <c r="M2" s="31">
        <f>M1/(M1+L1)</f>
        <v>0.32</v>
      </c>
      <c r="N2" s="26">
        <f>N1/(N1+O1)</f>
        <v>0.488</v>
      </c>
      <c r="O2" s="31">
        <f>O1/(O1+N1)</f>
        <v>0.512</v>
      </c>
      <c r="P2" s="26">
        <f>P1/(P1+Q1)</f>
        <v>0.432</v>
      </c>
      <c r="Q2" s="26">
        <f>Q1/(Q1+P1)</f>
        <v>0.568</v>
      </c>
      <c r="T2" s="36"/>
      <c r="X2" t="s">
        <v>182</v>
      </c>
    </row>
    <row r="3" spans="1:24" ht="12.75">
      <c r="A3" s="132" t="s">
        <v>131</v>
      </c>
      <c r="B3" s="17">
        <f aca="true" t="shared" si="1" ref="B3:Q3">COUNTA(B6:B506)</f>
        <v>50</v>
      </c>
      <c r="C3" s="32">
        <f t="shared" si="1"/>
        <v>50</v>
      </c>
      <c r="D3" s="17">
        <f t="shared" si="1"/>
        <v>50</v>
      </c>
      <c r="E3" s="17">
        <f t="shared" si="1"/>
        <v>50</v>
      </c>
      <c r="F3" s="35">
        <f t="shared" si="1"/>
        <v>50</v>
      </c>
      <c r="G3" s="32">
        <f t="shared" si="1"/>
        <v>50</v>
      </c>
      <c r="H3" s="17">
        <f t="shared" si="1"/>
        <v>50</v>
      </c>
      <c r="I3" s="32">
        <f t="shared" si="1"/>
        <v>50</v>
      </c>
      <c r="J3" s="17">
        <f t="shared" si="1"/>
        <v>50</v>
      </c>
      <c r="K3" s="32">
        <f t="shared" si="1"/>
        <v>50</v>
      </c>
      <c r="L3" s="17">
        <f t="shared" si="1"/>
        <v>50</v>
      </c>
      <c r="M3" s="32">
        <f t="shared" si="1"/>
        <v>50</v>
      </c>
      <c r="N3" s="17">
        <f t="shared" si="1"/>
        <v>50</v>
      </c>
      <c r="O3" s="32">
        <f t="shared" si="1"/>
        <v>50</v>
      </c>
      <c r="P3" s="17">
        <f t="shared" si="1"/>
        <v>50</v>
      </c>
      <c r="Q3" s="17">
        <f t="shared" si="1"/>
        <v>50</v>
      </c>
      <c r="X3" t="s">
        <v>164</v>
      </c>
    </row>
    <row r="4" spans="1:24" ht="12.75">
      <c r="A4" s="132" t="s">
        <v>133</v>
      </c>
      <c r="B4" s="18">
        <f aca="true" t="shared" si="2" ref="B4:Q4">COUNTIF(B6:B506,"&gt;2")/B3</f>
        <v>0.68</v>
      </c>
      <c r="C4" s="33">
        <f t="shared" si="2"/>
        <v>0.32</v>
      </c>
      <c r="D4" s="18">
        <f t="shared" si="2"/>
        <v>0.46</v>
      </c>
      <c r="E4" s="33">
        <f t="shared" si="2"/>
        <v>0.54</v>
      </c>
      <c r="F4" s="18">
        <f t="shared" si="2"/>
        <v>0.74</v>
      </c>
      <c r="G4" s="33">
        <f t="shared" si="2"/>
        <v>0.26</v>
      </c>
      <c r="H4" s="18">
        <f t="shared" si="2"/>
        <v>0.42</v>
      </c>
      <c r="I4" s="33">
        <f t="shared" si="2"/>
        <v>0.58</v>
      </c>
      <c r="J4" s="18">
        <f t="shared" si="2"/>
        <v>0.72</v>
      </c>
      <c r="K4" s="33">
        <f t="shared" si="2"/>
        <v>0.28</v>
      </c>
      <c r="L4" s="18">
        <f t="shared" si="2"/>
        <v>0.74</v>
      </c>
      <c r="M4" s="33">
        <f t="shared" si="2"/>
        <v>0.26</v>
      </c>
      <c r="N4" s="18">
        <f t="shared" si="2"/>
        <v>0.52</v>
      </c>
      <c r="O4" s="33">
        <f t="shared" si="2"/>
        <v>0.48</v>
      </c>
      <c r="P4" s="18">
        <f t="shared" si="2"/>
        <v>0.44</v>
      </c>
      <c r="Q4" s="18">
        <f t="shared" si="2"/>
        <v>0.56</v>
      </c>
      <c r="X4" t="s">
        <v>174</v>
      </c>
    </row>
    <row r="5" spans="1:24" ht="13.5" thickBot="1">
      <c r="A5" s="3"/>
      <c r="B5" s="20" t="s">
        <v>187</v>
      </c>
      <c r="C5" s="34" t="s">
        <v>195</v>
      </c>
      <c r="D5" s="29" t="s">
        <v>184</v>
      </c>
      <c r="E5" s="34" t="s">
        <v>189</v>
      </c>
      <c r="F5" s="29" t="s">
        <v>137</v>
      </c>
      <c r="G5" s="21" t="s">
        <v>181</v>
      </c>
      <c r="H5" s="19" t="s">
        <v>145</v>
      </c>
      <c r="I5" s="21" t="s">
        <v>192</v>
      </c>
      <c r="J5" s="19" t="s">
        <v>148</v>
      </c>
      <c r="K5" s="34" t="s">
        <v>139</v>
      </c>
      <c r="L5" s="29" t="s">
        <v>136</v>
      </c>
      <c r="M5" s="34" t="s">
        <v>183</v>
      </c>
      <c r="N5" s="133" t="s">
        <v>188</v>
      </c>
      <c r="O5" s="34" t="s">
        <v>231</v>
      </c>
      <c r="P5" s="29" t="s">
        <v>185</v>
      </c>
      <c r="Q5" s="21" t="s">
        <v>232</v>
      </c>
      <c r="X5" t="s">
        <v>172</v>
      </c>
    </row>
    <row r="6" spans="1:24" ht="12.75">
      <c r="A6" s="4" t="s">
        <v>274</v>
      </c>
      <c r="B6" s="5">
        <v>5</v>
      </c>
      <c r="C6" s="22">
        <v>0</v>
      </c>
      <c r="D6" s="8">
        <v>5</v>
      </c>
      <c r="E6" s="22">
        <v>0</v>
      </c>
      <c r="F6" s="8">
        <v>5</v>
      </c>
      <c r="G6" s="22">
        <v>0</v>
      </c>
      <c r="H6" s="8">
        <v>5</v>
      </c>
      <c r="I6" s="22">
        <v>0</v>
      </c>
      <c r="J6" s="8">
        <v>5</v>
      </c>
      <c r="K6" s="22">
        <v>0</v>
      </c>
      <c r="L6" s="8">
        <v>5</v>
      </c>
      <c r="M6" s="22">
        <v>0</v>
      </c>
      <c r="N6" s="8">
        <v>0</v>
      </c>
      <c r="O6" s="22">
        <v>5</v>
      </c>
      <c r="P6" s="8">
        <v>5</v>
      </c>
      <c r="Q6" s="22">
        <v>0</v>
      </c>
      <c r="R6" s="14">
        <f aca="true" t="shared" si="3" ref="R6:R37">SUM(B6:Q6)</f>
        <v>40</v>
      </c>
      <c r="S6" s="38"/>
      <c r="T6" s="12" t="s">
        <v>151</v>
      </c>
      <c r="X6" t="s">
        <v>181</v>
      </c>
    </row>
    <row r="7" spans="1:24" ht="12.75">
      <c r="A7" s="4" t="s">
        <v>146</v>
      </c>
      <c r="B7" s="6">
        <v>1</v>
      </c>
      <c r="C7" s="23">
        <v>4</v>
      </c>
      <c r="D7" s="9">
        <v>3</v>
      </c>
      <c r="E7" s="23">
        <v>2</v>
      </c>
      <c r="F7" s="9">
        <v>5</v>
      </c>
      <c r="G7" s="23">
        <v>0</v>
      </c>
      <c r="H7" s="9">
        <v>2</v>
      </c>
      <c r="I7" s="23">
        <v>3</v>
      </c>
      <c r="J7" s="9">
        <v>3</v>
      </c>
      <c r="K7" s="23">
        <v>2</v>
      </c>
      <c r="L7" s="9">
        <v>5</v>
      </c>
      <c r="M7" s="23">
        <v>0</v>
      </c>
      <c r="N7" s="9">
        <v>5</v>
      </c>
      <c r="O7" s="23">
        <v>0</v>
      </c>
      <c r="P7" s="9">
        <v>4</v>
      </c>
      <c r="Q7" s="23">
        <v>1</v>
      </c>
      <c r="R7" s="14">
        <f t="shared" si="3"/>
        <v>40</v>
      </c>
      <c r="S7" s="38"/>
      <c r="T7">
        <f>$B1</f>
        <v>153</v>
      </c>
      <c r="U7" t="s">
        <v>157</v>
      </c>
      <c r="V7" t="str">
        <f>$X$1</f>
        <v>transience</v>
      </c>
      <c r="X7" t="s">
        <v>155</v>
      </c>
    </row>
    <row r="8" spans="1:24" ht="12.75">
      <c r="A8" s="4" t="s">
        <v>286</v>
      </c>
      <c r="B8" s="6">
        <v>2</v>
      </c>
      <c r="C8" s="23">
        <v>3</v>
      </c>
      <c r="D8" s="9">
        <v>1</v>
      </c>
      <c r="E8" s="23">
        <v>4</v>
      </c>
      <c r="F8" s="9">
        <v>1</v>
      </c>
      <c r="G8" s="23">
        <v>4</v>
      </c>
      <c r="H8" s="9">
        <v>0</v>
      </c>
      <c r="I8" s="23">
        <v>5</v>
      </c>
      <c r="J8" s="9">
        <v>3</v>
      </c>
      <c r="K8" s="23">
        <v>2</v>
      </c>
      <c r="L8" s="9">
        <v>1</v>
      </c>
      <c r="M8" s="23">
        <v>4</v>
      </c>
      <c r="N8" s="9">
        <v>4</v>
      </c>
      <c r="O8" s="23">
        <v>1</v>
      </c>
      <c r="P8" s="9">
        <v>1</v>
      </c>
      <c r="Q8" s="23">
        <v>4</v>
      </c>
      <c r="R8" s="14">
        <f t="shared" si="3"/>
        <v>40</v>
      </c>
      <c r="S8" s="38"/>
      <c r="T8">
        <f>$C1</f>
        <v>97</v>
      </c>
      <c r="U8" t="s">
        <v>157</v>
      </c>
      <c r="V8" t="str">
        <f>$X$2</f>
        <v>Tom Bombadil</v>
      </c>
      <c r="X8" t="s">
        <v>178</v>
      </c>
    </row>
    <row r="9" spans="1:24" ht="12.75">
      <c r="A9" s="4" t="s">
        <v>144</v>
      </c>
      <c r="B9" s="6">
        <v>4</v>
      </c>
      <c r="C9" s="23">
        <v>1</v>
      </c>
      <c r="D9" s="9">
        <v>4</v>
      </c>
      <c r="E9" s="23">
        <v>1</v>
      </c>
      <c r="F9" s="9">
        <v>3</v>
      </c>
      <c r="G9" s="23">
        <v>2</v>
      </c>
      <c r="H9" s="9">
        <v>3</v>
      </c>
      <c r="I9" s="23">
        <v>2</v>
      </c>
      <c r="J9" s="9">
        <v>4</v>
      </c>
      <c r="K9" s="23">
        <v>1</v>
      </c>
      <c r="L9" s="9">
        <v>5</v>
      </c>
      <c r="M9" s="23">
        <v>0</v>
      </c>
      <c r="N9" s="9">
        <v>4</v>
      </c>
      <c r="O9" s="23">
        <v>1</v>
      </c>
      <c r="P9" s="9">
        <v>3</v>
      </c>
      <c r="Q9" s="23">
        <v>2</v>
      </c>
      <c r="R9" s="14">
        <f t="shared" si="3"/>
        <v>40</v>
      </c>
      <c r="S9" s="38"/>
      <c r="V9" s="27" t="s">
        <v>154</v>
      </c>
      <c r="X9" t="s">
        <v>140</v>
      </c>
    </row>
    <row r="10" spans="1:24" ht="12.75">
      <c r="A10" s="4" t="s">
        <v>194</v>
      </c>
      <c r="B10" s="6">
        <v>4</v>
      </c>
      <c r="C10" s="23">
        <v>1</v>
      </c>
      <c r="D10" s="9">
        <v>2</v>
      </c>
      <c r="E10" s="23">
        <v>3</v>
      </c>
      <c r="F10" s="9">
        <v>2</v>
      </c>
      <c r="G10" s="23">
        <v>3</v>
      </c>
      <c r="H10" s="9">
        <v>2</v>
      </c>
      <c r="I10" s="23">
        <v>3</v>
      </c>
      <c r="J10" s="9">
        <v>5</v>
      </c>
      <c r="K10" s="23">
        <v>0</v>
      </c>
      <c r="L10" s="9">
        <v>3</v>
      </c>
      <c r="M10" s="23">
        <v>2</v>
      </c>
      <c r="N10" s="9">
        <v>4</v>
      </c>
      <c r="O10" s="23">
        <v>1</v>
      </c>
      <c r="P10" s="9">
        <v>3</v>
      </c>
      <c r="Q10" s="23">
        <v>2</v>
      </c>
      <c r="R10" s="14">
        <f t="shared" si="3"/>
        <v>40</v>
      </c>
      <c r="S10" s="38"/>
      <c r="T10">
        <f>$D1</f>
        <v>112</v>
      </c>
      <c r="U10" t="s">
        <v>157</v>
      </c>
      <c r="V10" t="str">
        <f>$X$3</f>
        <v>Aeon Azuran</v>
      </c>
      <c r="X10" t="s">
        <v>156</v>
      </c>
    </row>
    <row r="11" spans="1:24" ht="12.75">
      <c r="A11" s="4" t="s">
        <v>288</v>
      </c>
      <c r="B11" s="6">
        <v>4</v>
      </c>
      <c r="C11" s="23">
        <v>1</v>
      </c>
      <c r="D11" s="9">
        <v>5</v>
      </c>
      <c r="E11" s="23">
        <v>0</v>
      </c>
      <c r="F11" s="9">
        <v>3</v>
      </c>
      <c r="G11" s="23">
        <v>2</v>
      </c>
      <c r="H11" s="9">
        <v>2</v>
      </c>
      <c r="I11" s="23">
        <v>3</v>
      </c>
      <c r="J11" s="9">
        <v>4</v>
      </c>
      <c r="K11" s="23">
        <v>1</v>
      </c>
      <c r="L11" s="9">
        <v>2</v>
      </c>
      <c r="M11" s="23">
        <v>3</v>
      </c>
      <c r="N11" s="9">
        <v>2</v>
      </c>
      <c r="O11" s="23">
        <v>3</v>
      </c>
      <c r="P11" s="9">
        <v>0</v>
      </c>
      <c r="Q11" s="23">
        <v>5</v>
      </c>
      <c r="R11" s="14">
        <f t="shared" si="3"/>
        <v>40</v>
      </c>
      <c r="S11" s="38"/>
      <c r="T11">
        <f>$E1</f>
        <v>138</v>
      </c>
      <c r="U11" t="s">
        <v>157</v>
      </c>
      <c r="V11" t="str">
        <f>$X$4</f>
        <v>Mega Mana</v>
      </c>
      <c r="X11" t="s">
        <v>166</v>
      </c>
    </row>
    <row r="12" spans="1:24" ht="12.75">
      <c r="A12" s="4" t="s">
        <v>195</v>
      </c>
      <c r="B12" s="6">
        <v>0</v>
      </c>
      <c r="C12" s="23">
        <v>5</v>
      </c>
      <c r="D12" s="9">
        <v>3</v>
      </c>
      <c r="E12" s="23">
        <v>2</v>
      </c>
      <c r="F12" s="9">
        <v>4</v>
      </c>
      <c r="G12" s="23">
        <v>1</v>
      </c>
      <c r="H12" s="9">
        <v>4</v>
      </c>
      <c r="I12" s="23">
        <v>1</v>
      </c>
      <c r="J12" s="9">
        <v>3</v>
      </c>
      <c r="K12" s="23">
        <v>2</v>
      </c>
      <c r="L12" s="9">
        <v>1</v>
      </c>
      <c r="M12" s="23">
        <v>4</v>
      </c>
      <c r="N12" s="9">
        <v>2</v>
      </c>
      <c r="O12" s="23">
        <v>3</v>
      </c>
      <c r="P12" s="9">
        <v>1</v>
      </c>
      <c r="Q12" s="23">
        <v>4</v>
      </c>
      <c r="R12" s="14">
        <f t="shared" si="3"/>
        <v>40</v>
      </c>
      <c r="S12" s="38"/>
      <c r="V12" s="27" t="s">
        <v>154</v>
      </c>
      <c r="X12" t="s">
        <v>161</v>
      </c>
    </row>
    <row r="13" spans="1:24" ht="12.75">
      <c r="A13" s="4" t="s">
        <v>137</v>
      </c>
      <c r="B13" s="6">
        <v>3</v>
      </c>
      <c r="C13" s="23">
        <v>2</v>
      </c>
      <c r="D13" s="9">
        <v>5</v>
      </c>
      <c r="E13" s="23">
        <v>0</v>
      </c>
      <c r="F13" s="9">
        <v>5</v>
      </c>
      <c r="G13" s="23">
        <v>0</v>
      </c>
      <c r="H13" s="9">
        <v>2</v>
      </c>
      <c r="I13" s="23">
        <v>3</v>
      </c>
      <c r="J13" s="9">
        <v>2</v>
      </c>
      <c r="K13" s="23">
        <v>3</v>
      </c>
      <c r="L13" s="9">
        <v>3</v>
      </c>
      <c r="M13" s="23">
        <v>2</v>
      </c>
      <c r="N13" s="9">
        <v>2</v>
      </c>
      <c r="O13" s="23">
        <v>3</v>
      </c>
      <c r="P13" s="9">
        <v>3</v>
      </c>
      <c r="Q13" s="23">
        <v>2</v>
      </c>
      <c r="R13" s="14">
        <f t="shared" si="3"/>
        <v>40</v>
      </c>
      <c r="S13" s="38"/>
      <c r="T13">
        <f>$F1</f>
        <v>163</v>
      </c>
      <c r="U13" t="s">
        <v>157</v>
      </c>
      <c r="V13" t="str">
        <f>$X$5</f>
        <v>ExThaNemesis</v>
      </c>
      <c r="X13" t="s">
        <v>173</v>
      </c>
    </row>
    <row r="14" spans="1:24" ht="12.75">
      <c r="A14" s="4" t="s">
        <v>135</v>
      </c>
      <c r="B14" s="6">
        <v>3</v>
      </c>
      <c r="C14" s="23">
        <v>2</v>
      </c>
      <c r="D14" s="9">
        <v>0</v>
      </c>
      <c r="E14" s="23">
        <v>5</v>
      </c>
      <c r="F14" s="9">
        <v>3</v>
      </c>
      <c r="G14" s="23">
        <v>2</v>
      </c>
      <c r="H14" s="9">
        <v>1</v>
      </c>
      <c r="I14" s="23">
        <v>4</v>
      </c>
      <c r="J14" s="9">
        <v>5</v>
      </c>
      <c r="K14" s="23">
        <v>0</v>
      </c>
      <c r="L14" s="9">
        <v>1</v>
      </c>
      <c r="M14" s="23">
        <v>4</v>
      </c>
      <c r="N14" s="9">
        <v>3</v>
      </c>
      <c r="O14" s="23">
        <v>2</v>
      </c>
      <c r="P14" s="9">
        <v>1</v>
      </c>
      <c r="Q14" s="23">
        <v>4</v>
      </c>
      <c r="R14" s="14">
        <f t="shared" si="3"/>
        <v>40</v>
      </c>
      <c r="S14" s="38"/>
      <c r="T14">
        <f>$G1</f>
        <v>87</v>
      </c>
      <c r="U14" t="s">
        <v>157</v>
      </c>
      <c r="V14" t="str">
        <f>$X$6</f>
        <v>ff6man</v>
      </c>
      <c r="X14" t="s">
        <v>169</v>
      </c>
    </row>
    <row r="15" spans="1:24" ht="12.75">
      <c r="A15" s="4" t="s">
        <v>143</v>
      </c>
      <c r="B15" s="6">
        <v>2</v>
      </c>
      <c r="C15" s="23">
        <v>3</v>
      </c>
      <c r="D15" s="9">
        <v>1</v>
      </c>
      <c r="E15" s="23">
        <v>4</v>
      </c>
      <c r="F15" s="9">
        <v>2</v>
      </c>
      <c r="G15" s="23">
        <v>3</v>
      </c>
      <c r="H15" s="9">
        <v>5</v>
      </c>
      <c r="I15" s="23">
        <v>0</v>
      </c>
      <c r="J15" s="9">
        <v>4</v>
      </c>
      <c r="K15" s="23">
        <v>1</v>
      </c>
      <c r="L15" s="9">
        <v>4</v>
      </c>
      <c r="M15" s="23">
        <v>1</v>
      </c>
      <c r="N15" s="9">
        <v>3</v>
      </c>
      <c r="O15" s="23">
        <v>2</v>
      </c>
      <c r="P15" s="9">
        <v>0</v>
      </c>
      <c r="Q15" s="23">
        <v>5</v>
      </c>
      <c r="R15" s="14">
        <f t="shared" si="3"/>
        <v>40</v>
      </c>
      <c r="S15" s="38"/>
      <c r="V15" s="27" t="s">
        <v>154</v>
      </c>
      <c r="X15" t="s">
        <v>165</v>
      </c>
    </row>
    <row r="16" spans="1:24" ht="12.75">
      <c r="A16" s="4" t="s">
        <v>181</v>
      </c>
      <c r="B16" s="6">
        <v>4</v>
      </c>
      <c r="C16" s="23">
        <v>1</v>
      </c>
      <c r="D16" s="9">
        <v>1</v>
      </c>
      <c r="E16" s="23">
        <v>4</v>
      </c>
      <c r="F16" s="9">
        <v>0</v>
      </c>
      <c r="G16" s="23">
        <v>5</v>
      </c>
      <c r="H16" s="9">
        <v>1</v>
      </c>
      <c r="I16" s="23">
        <v>4</v>
      </c>
      <c r="J16" s="9">
        <v>4</v>
      </c>
      <c r="K16" s="23">
        <v>1</v>
      </c>
      <c r="L16" s="9">
        <v>3</v>
      </c>
      <c r="M16" s="23">
        <v>2</v>
      </c>
      <c r="N16" s="9">
        <v>4</v>
      </c>
      <c r="O16" s="23">
        <v>1</v>
      </c>
      <c r="P16" s="9">
        <v>4</v>
      </c>
      <c r="Q16" s="23">
        <v>1</v>
      </c>
      <c r="R16" s="14">
        <f t="shared" si="3"/>
        <v>40</v>
      </c>
      <c r="S16" s="38"/>
      <c r="T16">
        <f>$H1</f>
        <v>122</v>
      </c>
      <c r="U16" t="s">
        <v>157</v>
      </c>
      <c r="V16" t="str">
        <f>$X$7</f>
        <v>Agasonex</v>
      </c>
      <c r="X16" t="s">
        <v>216</v>
      </c>
    </row>
    <row r="17" spans="1:22" ht="12.75">
      <c r="A17" s="4" t="s">
        <v>271</v>
      </c>
      <c r="B17" s="6">
        <v>3</v>
      </c>
      <c r="C17" s="23">
        <v>2</v>
      </c>
      <c r="D17" s="9">
        <v>0</v>
      </c>
      <c r="E17" s="23">
        <v>5</v>
      </c>
      <c r="F17" s="9">
        <v>3</v>
      </c>
      <c r="G17" s="23">
        <v>2</v>
      </c>
      <c r="H17" s="9">
        <v>1</v>
      </c>
      <c r="I17" s="23">
        <v>4</v>
      </c>
      <c r="J17" s="9">
        <v>4</v>
      </c>
      <c r="K17" s="23">
        <v>1</v>
      </c>
      <c r="L17" s="9">
        <v>4</v>
      </c>
      <c r="M17" s="23">
        <v>1</v>
      </c>
      <c r="N17" s="9">
        <v>3</v>
      </c>
      <c r="O17" s="23">
        <v>2</v>
      </c>
      <c r="P17" s="9">
        <v>3</v>
      </c>
      <c r="Q17" s="23">
        <v>2</v>
      </c>
      <c r="R17" s="14">
        <f t="shared" si="3"/>
        <v>40</v>
      </c>
      <c r="S17" s="38"/>
      <c r="T17">
        <f>$I1</f>
        <v>128</v>
      </c>
      <c r="U17" t="s">
        <v>157</v>
      </c>
      <c r="V17" t="str">
        <f>$X$8</f>
        <v>Janus5000</v>
      </c>
    </row>
    <row r="18" spans="1:22" ht="12.75">
      <c r="A18" s="4" t="s">
        <v>201</v>
      </c>
      <c r="B18" s="6">
        <v>0</v>
      </c>
      <c r="C18" s="23">
        <v>5</v>
      </c>
      <c r="D18" s="9">
        <v>0</v>
      </c>
      <c r="E18" s="23">
        <v>5</v>
      </c>
      <c r="F18" s="9">
        <v>0</v>
      </c>
      <c r="G18" s="23">
        <v>5</v>
      </c>
      <c r="H18" s="9">
        <v>0</v>
      </c>
      <c r="I18" s="23">
        <v>5</v>
      </c>
      <c r="J18" s="9">
        <v>0</v>
      </c>
      <c r="K18" s="23">
        <v>5</v>
      </c>
      <c r="L18" s="9">
        <v>5</v>
      </c>
      <c r="M18" s="23">
        <v>0</v>
      </c>
      <c r="N18" s="9">
        <v>5</v>
      </c>
      <c r="O18" s="23">
        <v>0</v>
      </c>
      <c r="P18" s="9">
        <v>0</v>
      </c>
      <c r="Q18" s="23">
        <v>5</v>
      </c>
      <c r="R18" s="14">
        <f t="shared" si="3"/>
        <v>40</v>
      </c>
      <c r="S18" s="38"/>
      <c r="V18" s="27" t="s">
        <v>154</v>
      </c>
    </row>
    <row r="19" spans="1:22" ht="12.75">
      <c r="A19" s="4" t="s">
        <v>189</v>
      </c>
      <c r="B19" s="6">
        <v>1</v>
      </c>
      <c r="C19" s="23">
        <v>4</v>
      </c>
      <c r="D19" s="9">
        <v>0</v>
      </c>
      <c r="E19" s="23">
        <v>5</v>
      </c>
      <c r="F19" s="9">
        <v>4</v>
      </c>
      <c r="G19" s="23">
        <v>1</v>
      </c>
      <c r="H19" s="9">
        <v>5</v>
      </c>
      <c r="I19" s="23">
        <v>0</v>
      </c>
      <c r="J19" s="9">
        <v>3</v>
      </c>
      <c r="K19" s="23">
        <v>2</v>
      </c>
      <c r="L19" s="9">
        <v>5</v>
      </c>
      <c r="M19" s="23">
        <v>0</v>
      </c>
      <c r="N19" s="9">
        <v>2</v>
      </c>
      <c r="O19" s="23">
        <v>3</v>
      </c>
      <c r="P19" s="9">
        <v>0</v>
      </c>
      <c r="Q19" s="23">
        <v>5</v>
      </c>
      <c r="R19" s="14">
        <f t="shared" si="3"/>
        <v>40</v>
      </c>
      <c r="S19" s="38"/>
      <c r="T19">
        <f>$J1</f>
        <v>159</v>
      </c>
      <c r="U19" t="s">
        <v>157</v>
      </c>
      <c r="V19" t="str">
        <f>$X$9</f>
        <v>Ed Bellis</v>
      </c>
    </row>
    <row r="20" spans="1:22" ht="12.75">
      <c r="A20" s="4" t="s">
        <v>232</v>
      </c>
      <c r="B20" s="6">
        <v>1</v>
      </c>
      <c r="C20" s="23">
        <v>4</v>
      </c>
      <c r="D20" s="9">
        <v>0</v>
      </c>
      <c r="E20" s="23">
        <v>5</v>
      </c>
      <c r="F20" s="9">
        <v>4</v>
      </c>
      <c r="G20" s="23">
        <v>1</v>
      </c>
      <c r="H20" s="9">
        <v>3</v>
      </c>
      <c r="I20" s="23">
        <v>2</v>
      </c>
      <c r="J20" s="9">
        <v>3</v>
      </c>
      <c r="K20" s="23">
        <v>2</v>
      </c>
      <c r="L20" s="9">
        <v>3</v>
      </c>
      <c r="M20" s="23">
        <v>2</v>
      </c>
      <c r="N20" s="9">
        <v>0</v>
      </c>
      <c r="O20" s="23">
        <v>5</v>
      </c>
      <c r="P20" s="9">
        <v>0</v>
      </c>
      <c r="Q20" s="23">
        <v>5</v>
      </c>
      <c r="R20" s="14">
        <f t="shared" si="3"/>
        <v>40</v>
      </c>
      <c r="S20" s="38"/>
      <c r="T20">
        <f>$K1</f>
        <v>91</v>
      </c>
      <c r="U20" t="s">
        <v>157</v>
      </c>
      <c r="V20" t="str">
        <f>$X$10</f>
        <v>Crimson Ocean</v>
      </c>
    </row>
    <row r="21" spans="1:22" ht="12.75">
      <c r="A21" s="4" t="s">
        <v>199</v>
      </c>
      <c r="B21" s="6">
        <v>5</v>
      </c>
      <c r="C21" s="23">
        <v>0</v>
      </c>
      <c r="D21" s="9">
        <v>4</v>
      </c>
      <c r="E21" s="23">
        <v>1</v>
      </c>
      <c r="F21" s="9">
        <v>3</v>
      </c>
      <c r="G21" s="23">
        <v>2</v>
      </c>
      <c r="H21" s="9">
        <v>2</v>
      </c>
      <c r="I21" s="23">
        <v>3</v>
      </c>
      <c r="J21" s="9">
        <v>4</v>
      </c>
      <c r="K21" s="23">
        <v>1</v>
      </c>
      <c r="L21" s="9">
        <v>5</v>
      </c>
      <c r="M21" s="23">
        <v>0</v>
      </c>
      <c r="N21" s="9">
        <v>2</v>
      </c>
      <c r="O21" s="23">
        <v>3</v>
      </c>
      <c r="P21" s="9">
        <v>5</v>
      </c>
      <c r="Q21" s="23">
        <v>0</v>
      </c>
      <c r="R21" s="14">
        <f t="shared" si="3"/>
        <v>40</v>
      </c>
      <c r="S21" s="38"/>
      <c r="V21" s="27" t="s">
        <v>154</v>
      </c>
    </row>
    <row r="22" spans="1:22" ht="12.75">
      <c r="A22" s="4" t="s">
        <v>196</v>
      </c>
      <c r="B22" s="6">
        <v>0</v>
      </c>
      <c r="C22" s="23">
        <v>5</v>
      </c>
      <c r="D22" s="9">
        <v>5</v>
      </c>
      <c r="E22" s="23">
        <v>0</v>
      </c>
      <c r="F22" s="9">
        <v>5</v>
      </c>
      <c r="G22" s="23">
        <v>0</v>
      </c>
      <c r="H22" s="9">
        <v>2</v>
      </c>
      <c r="I22" s="23">
        <v>3</v>
      </c>
      <c r="J22" s="9">
        <v>5</v>
      </c>
      <c r="K22" s="23">
        <v>0</v>
      </c>
      <c r="L22" s="9">
        <v>5</v>
      </c>
      <c r="M22" s="23">
        <v>0</v>
      </c>
      <c r="N22" s="9">
        <v>0</v>
      </c>
      <c r="O22" s="23">
        <v>5</v>
      </c>
      <c r="P22" s="9">
        <v>2</v>
      </c>
      <c r="Q22" s="23">
        <v>3</v>
      </c>
      <c r="R22" s="14">
        <f t="shared" si="3"/>
        <v>40</v>
      </c>
      <c r="S22" s="38"/>
      <c r="T22">
        <f>$L1</f>
        <v>170</v>
      </c>
      <c r="U22" t="s">
        <v>157</v>
      </c>
      <c r="V22" t="str">
        <f>$X$11</f>
        <v>Ngamer64</v>
      </c>
    </row>
    <row r="23" spans="1:22" ht="12.75">
      <c r="A23" s="4" t="s">
        <v>142</v>
      </c>
      <c r="B23" s="6">
        <v>5</v>
      </c>
      <c r="C23" s="23">
        <v>0</v>
      </c>
      <c r="D23" s="9">
        <v>3</v>
      </c>
      <c r="E23" s="23">
        <v>2</v>
      </c>
      <c r="F23" s="9">
        <v>5</v>
      </c>
      <c r="G23" s="23">
        <v>0</v>
      </c>
      <c r="H23" s="9">
        <v>2</v>
      </c>
      <c r="I23" s="23">
        <v>3</v>
      </c>
      <c r="J23" s="9">
        <v>4</v>
      </c>
      <c r="K23" s="23">
        <v>1</v>
      </c>
      <c r="L23" s="9">
        <v>2</v>
      </c>
      <c r="M23" s="23">
        <v>3</v>
      </c>
      <c r="N23" s="9">
        <v>4</v>
      </c>
      <c r="O23" s="23">
        <v>1</v>
      </c>
      <c r="P23" s="9">
        <v>3</v>
      </c>
      <c r="Q23" s="23">
        <v>2</v>
      </c>
      <c r="R23" s="14">
        <f t="shared" si="3"/>
        <v>40</v>
      </c>
      <c r="S23" s="38"/>
      <c r="T23">
        <f>$M1</f>
        <v>80</v>
      </c>
      <c r="U23" t="s">
        <v>157</v>
      </c>
      <c r="V23" t="str">
        <f>$X$12</f>
        <v>BIGPUN9999</v>
      </c>
    </row>
    <row r="24" spans="1:22" ht="12.75">
      <c r="A24" s="4" t="s">
        <v>264</v>
      </c>
      <c r="B24" s="6">
        <v>5</v>
      </c>
      <c r="C24" s="23">
        <v>0</v>
      </c>
      <c r="D24" s="9">
        <v>3</v>
      </c>
      <c r="E24" s="23">
        <v>2</v>
      </c>
      <c r="F24" s="9">
        <v>5</v>
      </c>
      <c r="G24" s="23">
        <v>0</v>
      </c>
      <c r="H24" s="9">
        <v>0</v>
      </c>
      <c r="I24" s="23">
        <v>5</v>
      </c>
      <c r="J24" s="9">
        <v>5</v>
      </c>
      <c r="K24" s="23">
        <v>0</v>
      </c>
      <c r="L24" s="9">
        <v>5</v>
      </c>
      <c r="M24" s="23">
        <v>0</v>
      </c>
      <c r="N24" s="9">
        <v>1</v>
      </c>
      <c r="O24" s="23">
        <v>4</v>
      </c>
      <c r="P24" s="9">
        <v>5</v>
      </c>
      <c r="Q24" s="23">
        <v>0</v>
      </c>
      <c r="R24" s="14">
        <f t="shared" si="3"/>
        <v>40</v>
      </c>
      <c r="S24" s="38"/>
      <c r="V24" s="27" t="s">
        <v>154</v>
      </c>
    </row>
    <row r="25" spans="1:22" ht="12.75">
      <c r="A25" s="4" t="s">
        <v>253</v>
      </c>
      <c r="B25" s="6">
        <v>0</v>
      </c>
      <c r="C25" s="23">
        <v>5</v>
      </c>
      <c r="D25" s="9">
        <v>2</v>
      </c>
      <c r="E25" s="23">
        <v>3</v>
      </c>
      <c r="F25" s="9">
        <v>5</v>
      </c>
      <c r="G25" s="23">
        <v>0</v>
      </c>
      <c r="H25" s="9">
        <v>5</v>
      </c>
      <c r="I25" s="23">
        <v>0</v>
      </c>
      <c r="J25" s="9">
        <v>0</v>
      </c>
      <c r="K25" s="23">
        <v>5</v>
      </c>
      <c r="L25" s="9">
        <v>2</v>
      </c>
      <c r="M25" s="23">
        <v>3</v>
      </c>
      <c r="N25" s="9">
        <v>3</v>
      </c>
      <c r="O25" s="23">
        <v>2</v>
      </c>
      <c r="P25" s="9">
        <v>0</v>
      </c>
      <c r="Q25" s="23">
        <v>5</v>
      </c>
      <c r="R25" s="14">
        <f t="shared" si="3"/>
        <v>40</v>
      </c>
      <c r="S25" s="38"/>
      <c r="T25">
        <f>$N1</f>
        <v>122</v>
      </c>
      <c r="U25" t="s">
        <v>157</v>
      </c>
      <c r="V25" t="str">
        <f>$X$13</f>
        <v>Heroic Palmer</v>
      </c>
    </row>
    <row r="26" spans="1:22" ht="12.75">
      <c r="A26" s="4" t="s">
        <v>244</v>
      </c>
      <c r="B26" s="6">
        <v>5</v>
      </c>
      <c r="C26" s="23">
        <v>0</v>
      </c>
      <c r="D26" s="9">
        <v>3</v>
      </c>
      <c r="E26" s="23">
        <v>2</v>
      </c>
      <c r="F26" s="9">
        <v>5</v>
      </c>
      <c r="G26" s="23">
        <v>0</v>
      </c>
      <c r="H26" s="9">
        <v>4</v>
      </c>
      <c r="I26" s="23">
        <v>1</v>
      </c>
      <c r="J26" s="9">
        <v>4</v>
      </c>
      <c r="K26" s="23">
        <v>1</v>
      </c>
      <c r="L26" s="9">
        <v>3</v>
      </c>
      <c r="M26" s="23">
        <v>2</v>
      </c>
      <c r="N26" s="9">
        <v>2</v>
      </c>
      <c r="O26" s="23">
        <v>3</v>
      </c>
      <c r="P26" s="9">
        <v>2</v>
      </c>
      <c r="Q26" s="23">
        <v>3</v>
      </c>
      <c r="R26" s="14">
        <f t="shared" si="3"/>
        <v>40</v>
      </c>
      <c r="S26" s="38"/>
      <c r="T26">
        <f>$O1</f>
        <v>128</v>
      </c>
      <c r="U26" t="s">
        <v>157</v>
      </c>
      <c r="V26" t="str">
        <f>$X$14</f>
        <v>yoblazer33</v>
      </c>
    </row>
    <row r="27" spans="1:22" ht="12.75">
      <c r="A27" s="4" t="s">
        <v>259</v>
      </c>
      <c r="B27" s="6">
        <v>3</v>
      </c>
      <c r="C27" s="23">
        <v>2</v>
      </c>
      <c r="D27" s="9">
        <v>3</v>
      </c>
      <c r="E27" s="23">
        <v>2</v>
      </c>
      <c r="F27" s="9">
        <v>3</v>
      </c>
      <c r="G27" s="23">
        <v>2</v>
      </c>
      <c r="H27" s="9">
        <v>3</v>
      </c>
      <c r="I27" s="23">
        <v>2</v>
      </c>
      <c r="J27" s="9">
        <v>3</v>
      </c>
      <c r="K27" s="23">
        <v>2</v>
      </c>
      <c r="L27" s="9">
        <v>3</v>
      </c>
      <c r="M27" s="23">
        <v>2</v>
      </c>
      <c r="N27" s="9">
        <v>2</v>
      </c>
      <c r="O27" s="23">
        <v>3</v>
      </c>
      <c r="P27" s="9">
        <v>3</v>
      </c>
      <c r="Q27" s="23">
        <v>2</v>
      </c>
      <c r="R27" s="14">
        <f t="shared" si="3"/>
        <v>40</v>
      </c>
      <c r="S27" s="38"/>
      <c r="V27" s="27" t="s">
        <v>154</v>
      </c>
    </row>
    <row r="28" spans="1:22" ht="12.75">
      <c r="A28" s="4" t="s">
        <v>255</v>
      </c>
      <c r="B28" s="6">
        <v>5</v>
      </c>
      <c r="C28" s="23">
        <v>0</v>
      </c>
      <c r="D28" s="9">
        <v>5</v>
      </c>
      <c r="E28" s="23">
        <v>0</v>
      </c>
      <c r="F28" s="9">
        <v>3</v>
      </c>
      <c r="G28" s="23">
        <v>2</v>
      </c>
      <c r="H28" s="9">
        <v>0</v>
      </c>
      <c r="I28" s="23">
        <v>5</v>
      </c>
      <c r="J28" s="9">
        <v>5</v>
      </c>
      <c r="K28" s="23">
        <v>0</v>
      </c>
      <c r="L28" s="9">
        <v>5</v>
      </c>
      <c r="M28" s="23">
        <v>0</v>
      </c>
      <c r="N28" s="9">
        <v>0</v>
      </c>
      <c r="O28" s="23">
        <v>5</v>
      </c>
      <c r="P28" s="9">
        <v>5</v>
      </c>
      <c r="Q28" s="23">
        <v>0</v>
      </c>
      <c r="R28" s="14">
        <f t="shared" si="3"/>
        <v>40</v>
      </c>
      <c r="S28" s="38"/>
      <c r="T28">
        <f>$P1</f>
        <v>108</v>
      </c>
      <c r="U28" t="s">
        <v>157</v>
      </c>
      <c r="V28" t="str">
        <f>$X$15</f>
        <v>Karma Hunter</v>
      </c>
    </row>
    <row r="29" spans="1:22" ht="12.75">
      <c r="A29" s="4" t="s">
        <v>260</v>
      </c>
      <c r="B29" s="6">
        <v>5</v>
      </c>
      <c r="C29" s="23">
        <v>0</v>
      </c>
      <c r="D29" s="9">
        <v>0</v>
      </c>
      <c r="E29" s="23">
        <v>5</v>
      </c>
      <c r="F29" s="9">
        <v>5</v>
      </c>
      <c r="G29" s="23">
        <v>0</v>
      </c>
      <c r="H29" s="9">
        <v>5</v>
      </c>
      <c r="I29" s="23">
        <v>0</v>
      </c>
      <c r="J29" s="9">
        <v>0</v>
      </c>
      <c r="K29" s="23">
        <v>5</v>
      </c>
      <c r="L29" s="9">
        <v>2</v>
      </c>
      <c r="M29" s="23">
        <v>3</v>
      </c>
      <c r="N29" s="9">
        <v>1</v>
      </c>
      <c r="O29" s="23">
        <v>4</v>
      </c>
      <c r="P29" s="9">
        <v>3</v>
      </c>
      <c r="Q29" s="23">
        <v>2</v>
      </c>
      <c r="R29" s="14">
        <f t="shared" si="3"/>
        <v>40</v>
      </c>
      <c r="S29" s="38"/>
      <c r="T29">
        <f>$Q1</f>
        <v>142</v>
      </c>
      <c r="U29" t="s">
        <v>157</v>
      </c>
      <c r="V29" t="str">
        <f>$X$16</f>
        <v>Wiggumfan267</v>
      </c>
    </row>
    <row r="30" spans="1:19" ht="12.75">
      <c r="A30" s="4" t="s">
        <v>139</v>
      </c>
      <c r="B30" s="6">
        <v>1</v>
      </c>
      <c r="C30" s="23">
        <v>4</v>
      </c>
      <c r="D30" s="9">
        <v>0</v>
      </c>
      <c r="E30" s="23">
        <v>5</v>
      </c>
      <c r="F30" s="9">
        <v>5</v>
      </c>
      <c r="G30" s="23">
        <v>0</v>
      </c>
      <c r="H30" s="9">
        <v>5</v>
      </c>
      <c r="I30" s="23">
        <v>0</v>
      </c>
      <c r="J30" s="9">
        <v>0</v>
      </c>
      <c r="K30" s="23">
        <v>5</v>
      </c>
      <c r="L30" s="9">
        <v>0</v>
      </c>
      <c r="M30" s="23">
        <v>5</v>
      </c>
      <c r="N30" s="9">
        <v>5</v>
      </c>
      <c r="O30" s="23">
        <v>0</v>
      </c>
      <c r="P30" s="9">
        <v>5</v>
      </c>
      <c r="Q30" s="23">
        <v>0</v>
      </c>
      <c r="R30" s="14">
        <f t="shared" si="3"/>
        <v>40</v>
      </c>
      <c r="S30" s="38"/>
    </row>
    <row r="31" spans="1:20" ht="12.75">
      <c r="A31" s="4" t="s">
        <v>258</v>
      </c>
      <c r="B31" s="6">
        <v>5</v>
      </c>
      <c r="C31" s="23">
        <v>0</v>
      </c>
      <c r="D31" s="9">
        <v>0</v>
      </c>
      <c r="E31" s="23">
        <v>5</v>
      </c>
      <c r="F31" s="9">
        <v>5</v>
      </c>
      <c r="G31" s="23">
        <v>0</v>
      </c>
      <c r="H31" s="9">
        <v>5</v>
      </c>
      <c r="I31" s="23">
        <v>0</v>
      </c>
      <c r="J31" s="9">
        <v>0</v>
      </c>
      <c r="K31" s="23">
        <v>5</v>
      </c>
      <c r="L31" s="9">
        <v>5</v>
      </c>
      <c r="M31" s="23">
        <v>0</v>
      </c>
      <c r="N31" s="9">
        <v>5</v>
      </c>
      <c r="O31" s="23">
        <v>0</v>
      </c>
      <c r="P31" s="9">
        <v>5</v>
      </c>
      <c r="Q31" s="23">
        <v>0</v>
      </c>
      <c r="R31" s="14">
        <f t="shared" si="3"/>
        <v>40</v>
      </c>
      <c r="S31" s="38"/>
      <c r="T31" s="12" t="s">
        <v>152</v>
      </c>
    </row>
    <row r="32" spans="1:22" ht="12.75">
      <c r="A32" s="4" t="s">
        <v>268</v>
      </c>
      <c r="B32" s="6">
        <v>5</v>
      </c>
      <c r="C32" s="23">
        <v>0</v>
      </c>
      <c r="D32" s="9">
        <v>5</v>
      </c>
      <c r="E32" s="23">
        <v>0</v>
      </c>
      <c r="F32" s="9">
        <v>5</v>
      </c>
      <c r="G32" s="23">
        <v>0</v>
      </c>
      <c r="H32" s="9">
        <v>0</v>
      </c>
      <c r="I32" s="23">
        <v>5</v>
      </c>
      <c r="J32" s="9">
        <v>5</v>
      </c>
      <c r="K32" s="23">
        <v>0</v>
      </c>
      <c r="L32" s="9">
        <v>0</v>
      </c>
      <c r="M32" s="23">
        <v>5</v>
      </c>
      <c r="N32" s="9">
        <v>0</v>
      </c>
      <c r="O32" s="23">
        <v>5</v>
      </c>
      <c r="P32" s="9">
        <v>5</v>
      </c>
      <c r="Q32" s="23">
        <v>0</v>
      </c>
      <c r="R32" s="14">
        <f t="shared" si="3"/>
        <v>40</v>
      </c>
      <c r="S32" s="38"/>
      <c r="T32" s="28">
        <f>$B2</f>
        <v>0.612</v>
      </c>
      <c r="U32" t="s">
        <v>157</v>
      </c>
      <c r="V32" t="str">
        <f>$X$1</f>
        <v>transience</v>
      </c>
    </row>
    <row r="33" spans="1:22" ht="12.75">
      <c r="A33" s="4" t="s">
        <v>243</v>
      </c>
      <c r="B33" s="6">
        <v>4</v>
      </c>
      <c r="C33" s="23">
        <v>1</v>
      </c>
      <c r="D33" s="9">
        <v>4</v>
      </c>
      <c r="E33" s="23">
        <v>1</v>
      </c>
      <c r="F33" s="9">
        <v>3</v>
      </c>
      <c r="G33" s="23">
        <v>2</v>
      </c>
      <c r="H33" s="9">
        <v>3</v>
      </c>
      <c r="I33" s="23">
        <v>2</v>
      </c>
      <c r="J33" s="9">
        <v>2</v>
      </c>
      <c r="K33" s="23">
        <v>3</v>
      </c>
      <c r="L33" s="9">
        <v>3</v>
      </c>
      <c r="M33" s="23">
        <v>2</v>
      </c>
      <c r="N33" s="9">
        <v>4</v>
      </c>
      <c r="O33" s="23">
        <v>1</v>
      </c>
      <c r="P33" s="9">
        <v>1</v>
      </c>
      <c r="Q33" s="23">
        <v>4</v>
      </c>
      <c r="R33" s="14">
        <f t="shared" si="3"/>
        <v>40</v>
      </c>
      <c r="S33" s="38"/>
      <c r="T33" s="28">
        <f>$C2</f>
        <v>0.388</v>
      </c>
      <c r="U33" t="s">
        <v>157</v>
      </c>
      <c r="V33" t="str">
        <f>$X$2</f>
        <v>Tom Bombadil</v>
      </c>
    </row>
    <row r="34" spans="1:22" ht="12.75">
      <c r="A34" s="4" t="s">
        <v>261</v>
      </c>
      <c r="B34" s="6">
        <v>3</v>
      </c>
      <c r="C34" s="23">
        <v>2</v>
      </c>
      <c r="D34" s="9">
        <v>0</v>
      </c>
      <c r="E34" s="23">
        <v>5</v>
      </c>
      <c r="F34" s="9">
        <v>1</v>
      </c>
      <c r="G34" s="23">
        <v>4</v>
      </c>
      <c r="H34" s="9">
        <v>0</v>
      </c>
      <c r="I34" s="23">
        <v>5</v>
      </c>
      <c r="J34" s="9">
        <v>5</v>
      </c>
      <c r="K34" s="23">
        <v>0</v>
      </c>
      <c r="L34" s="9">
        <v>4</v>
      </c>
      <c r="M34" s="23">
        <v>1</v>
      </c>
      <c r="N34" s="9">
        <v>0</v>
      </c>
      <c r="O34" s="23">
        <v>5</v>
      </c>
      <c r="P34" s="9">
        <v>4</v>
      </c>
      <c r="Q34" s="23">
        <v>1</v>
      </c>
      <c r="R34" s="14">
        <f t="shared" si="3"/>
        <v>40</v>
      </c>
      <c r="S34" s="38"/>
      <c r="V34" s="27" t="s">
        <v>154</v>
      </c>
    </row>
    <row r="35" spans="1:22" ht="12.75">
      <c r="A35" s="4" t="s">
        <v>245</v>
      </c>
      <c r="B35" s="6">
        <v>4</v>
      </c>
      <c r="C35" s="23">
        <v>1</v>
      </c>
      <c r="D35" s="9">
        <v>4</v>
      </c>
      <c r="E35" s="23">
        <v>1</v>
      </c>
      <c r="F35" s="9">
        <v>3</v>
      </c>
      <c r="G35" s="23">
        <v>2</v>
      </c>
      <c r="H35" s="9">
        <v>1</v>
      </c>
      <c r="I35" s="23">
        <v>4</v>
      </c>
      <c r="J35" s="9">
        <v>5</v>
      </c>
      <c r="K35" s="23">
        <v>0</v>
      </c>
      <c r="L35" s="9">
        <v>5</v>
      </c>
      <c r="M35" s="23">
        <v>0</v>
      </c>
      <c r="N35" s="9">
        <v>3</v>
      </c>
      <c r="O35" s="23">
        <v>2</v>
      </c>
      <c r="P35" s="9">
        <v>4</v>
      </c>
      <c r="Q35" s="23">
        <v>1</v>
      </c>
      <c r="R35" s="14">
        <f t="shared" si="3"/>
        <v>40</v>
      </c>
      <c r="S35" s="38"/>
      <c r="T35" s="28">
        <f>$D2</f>
        <v>0.448</v>
      </c>
      <c r="U35" t="s">
        <v>157</v>
      </c>
      <c r="V35" t="str">
        <f>$X$3</f>
        <v>Aeon Azuran</v>
      </c>
    </row>
    <row r="36" spans="1:22" ht="12.75">
      <c r="A36" s="4" t="s">
        <v>192</v>
      </c>
      <c r="B36" s="6">
        <v>5</v>
      </c>
      <c r="C36" s="23">
        <v>0</v>
      </c>
      <c r="D36" s="9">
        <v>5</v>
      </c>
      <c r="E36" s="23">
        <v>0</v>
      </c>
      <c r="F36" s="9">
        <v>2</v>
      </c>
      <c r="G36" s="23">
        <v>3</v>
      </c>
      <c r="H36" s="9">
        <v>0</v>
      </c>
      <c r="I36" s="23">
        <v>5</v>
      </c>
      <c r="J36" s="9">
        <v>5</v>
      </c>
      <c r="K36" s="23">
        <v>0</v>
      </c>
      <c r="L36" s="9">
        <v>5</v>
      </c>
      <c r="M36" s="23">
        <v>0</v>
      </c>
      <c r="N36" s="9">
        <v>0</v>
      </c>
      <c r="O36" s="23">
        <v>5</v>
      </c>
      <c r="P36" s="9">
        <v>5</v>
      </c>
      <c r="Q36" s="23">
        <v>0</v>
      </c>
      <c r="R36" s="14">
        <f t="shared" si="3"/>
        <v>40</v>
      </c>
      <c r="S36" s="38"/>
      <c r="T36" s="28">
        <f>$E2</f>
        <v>0.552</v>
      </c>
      <c r="U36" t="s">
        <v>157</v>
      </c>
      <c r="V36" t="str">
        <f>$X$4</f>
        <v>Mega Mana</v>
      </c>
    </row>
    <row r="37" spans="1:22" ht="12.75">
      <c r="A37" s="4" t="s">
        <v>136</v>
      </c>
      <c r="B37" s="6">
        <v>5</v>
      </c>
      <c r="C37" s="23">
        <v>0</v>
      </c>
      <c r="D37" s="9">
        <v>3</v>
      </c>
      <c r="E37" s="23">
        <v>2</v>
      </c>
      <c r="F37" s="9">
        <v>3</v>
      </c>
      <c r="G37" s="23">
        <v>2</v>
      </c>
      <c r="H37" s="9">
        <v>2</v>
      </c>
      <c r="I37" s="23">
        <v>3</v>
      </c>
      <c r="J37" s="9">
        <v>5</v>
      </c>
      <c r="K37" s="23">
        <v>0</v>
      </c>
      <c r="L37" s="9">
        <v>5</v>
      </c>
      <c r="M37" s="23">
        <v>0</v>
      </c>
      <c r="N37" s="9">
        <v>0</v>
      </c>
      <c r="O37" s="23">
        <v>5</v>
      </c>
      <c r="P37" s="9">
        <v>2</v>
      </c>
      <c r="Q37" s="23">
        <v>3</v>
      </c>
      <c r="R37" s="14">
        <f t="shared" si="3"/>
        <v>40</v>
      </c>
      <c r="S37" s="38"/>
      <c r="V37" s="27" t="s">
        <v>154</v>
      </c>
    </row>
    <row r="38" spans="1:22" ht="12.75">
      <c r="A38" s="4" t="s">
        <v>186</v>
      </c>
      <c r="B38" s="6">
        <v>4</v>
      </c>
      <c r="C38" s="23">
        <v>1</v>
      </c>
      <c r="D38" s="9">
        <v>2</v>
      </c>
      <c r="E38" s="23">
        <v>3</v>
      </c>
      <c r="F38" s="9">
        <v>1</v>
      </c>
      <c r="G38" s="23">
        <v>4</v>
      </c>
      <c r="H38" s="9">
        <v>2</v>
      </c>
      <c r="I38" s="23">
        <v>3</v>
      </c>
      <c r="J38" s="9">
        <v>4</v>
      </c>
      <c r="K38" s="23">
        <v>1</v>
      </c>
      <c r="L38" s="9">
        <v>3</v>
      </c>
      <c r="M38" s="23">
        <v>2</v>
      </c>
      <c r="N38" s="9">
        <v>4</v>
      </c>
      <c r="O38" s="23">
        <v>1</v>
      </c>
      <c r="P38" s="9">
        <v>2</v>
      </c>
      <c r="Q38" s="23">
        <v>3</v>
      </c>
      <c r="R38" s="14">
        <f aca="true" t="shared" si="4" ref="R38:R69">SUM(B38:Q38)</f>
        <v>40</v>
      </c>
      <c r="S38" s="38"/>
      <c r="T38" s="28">
        <f>$F2</f>
        <v>0.652</v>
      </c>
      <c r="U38" t="s">
        <v>157</v>
      </c>
      <c r="V38" t="str">
        <f>$X$5</f>
        <v>ExThaNemesis</v>
      </c>
    </row>
    <row r="39" spans="1:22" ht="12.75">
      <c r="A39" s="4" t="s">
        <v>269</v>
      </c>
      <c r="B39" s="6">
        <v>5</v>
      </c>
      <c r="C39" s="23">
        <v>0</v>
      </c>
      <c r="D39" s="9">
        <v>0</v>
      </c>
      <c r="E39" s="23">
        <v>5</v>
      </c>
      <c r="F39" s="9">
        <v>5</v>
      </c>
      <c r="G39" s="23">
        <v>0</v>
      </c>
      <c r="H39" s="9">
        <v>5</v>
      </c>
      <c r="I39" s="23">
        <v>0</v>
      </c>
      <c r="J39" s="9">
        <v>0</v>
      </c>
      <c r="K39" s="23">
        <v>5</v>
      </c>
      <c r="L39" s="9">
        <v>5</v>
      </c>
      <c r="M39" s="23">
        <v>0</v>
      </c>
      <c r="N39" s="9">
        <v>0</v>
      </c>
      <c r="O39" s="23">
        <v>5</v>
      </c>
      <c r="P39" s="9">
        <v>0</v>
      </c>
      <c r="Q39" s="23">
        <v>5</v>
      </c>
      <c r="R39" s="14">
        <f t="shared" si="4"/>
        <v>40</v>
      </c>
      <c r="S39" s="38"/>
      <c r="T39" s="28">
        <f>$G2</f>
        <v>0.348</v>
      </c>
      <c r="U39" t="s">
        <v>157</v>
      </c>
      <c r="V39" t="str">
        <f>$X$6</f>
        <v>ff6man</v>
      </c>
    </row>
    <row r="40" spans="1:22" ht="12.75">
      <c r="A40" s="4" t="s">
        <v>287</v>
      </c>
      <c r="B40" s="6">
        <v>4</v>
      </c>
      <c r="C40" s="23">
        <v>1</v>
      </c>
      <c r="D40" s="9">
        <v>1</v>
      </c>
      <c r="E40" s="23">
        <v>4</v>
      </c>
      <c r="F40" s="9">
        <v>3</v>
      </c>
      <c r="G40" s="23">
        <v>2</v>
      </c>
      <c r="H40" s="9">
        <v>3</v>
      </c>
      <c r="I40" s="23">
        <v>2</v>
      </c>
      <c r="J40" s="9">
        <v>2</v>
      </c>
      <c r="K40" s="23">
        <v>3</v>
      </c>
      <c r="L40" s="9">
        <v>3</v>
      </c>
      <c r="M40" s="23">
        <v>2</v>
      </c>
      <c r="N40" s="9">
        <v>3</v>
      </c>
      <c r="O40" s="23">
        <v>2</v>
      </c>
      <c r="P40" s="9">
        <v>0</v>
      </c>
      <c r="Q40" s="23">
        <v>5</v>
      </c>
      <c r="R40" s="14">
        <f t="shared" si="4"/>
        <v>40</v>
      </c>
      <c r="S40" s="38"/>
      <c r="V40" s="27" t="s">
        <v>154</v>
      </c>
    </row>
    <row r="41" spans="1:22" ht="12.75">
      <c r="A41" s="4" t="s">
        <v>267</v>
      </c>
      <c r="B41" s="6">
        <v>4</v>
      </c>
      <c r="C41" s="23">
        <v>1</v>
      </c>
      <c r="D41" s="9">
        <v>1</v>
      </c>
      <c r="E41" s="23">
        <v>4</v>
      </c>
      <c r="F41" s="9">
        <v>4</v>
      </c>
      <c r="G41" s="23">
        <v>1</v>
      </c>
      <c r="H41" s="9">
        <v>3</v>
      </c>
      <c r="I41" s="23">
        <v>2</v>
      </c>
      <c r="J41" s="9">
        <v>3</v>
      </c>
      <c r="K41" s="23">
        <v>2</v>
      </c>
      <c r="L41" s="9">
        <v>4</v>
      </c>
      <c r="M41" s="23">
        <v>1</v>
      </c>
      <c r="N41" s="9">
        <v>3</v>
      </c>
      <c r="O41" s="23">
        <v>2</v>
      </c>
      <c r="P41" s="9">
        <v>2</v>
      </c>
      <c r="Q41" s="23">
        <v>3</v>
      </c>
      <c r="R41" s="14">
        <f t="shared" si="4"/>
        <v>40</v>
      </c>
      <c r="S41" s="38"/>
      <c r="T41" s="28">
        <f>$H2</f>
        <v>0.488</v>
      </c>
      <c r="U41" t="s">
        <v>157</v>
      </c>
      <c r="V41" t="str">
        <f>$X$7</f>
        <v>Agasonex</v>
      </c>
    </row>
    <row r="42" spans="1:22" ht="12.75">
      <c r="A42" s="4" t="s">
        <v>183</v>
      </c>
      <c r="B42" s="6">
        <v>0</v>
      </c>
      <c r="C42" s="23">
        <v>5</v>
      </c>
      <c r="D42" s="9">
        <v>2</v>
      </c>
      <c r="E42" s="23">
        <v>3</v>
      </c>
      <c r="F42" s="9">
        <v>3</v>
      </c>
      <c r="G42" s="23">
        <v>2</v>
      </c>
      <c r="H42" s="9">
        <v>5</v>
      </c>
      <c r="I42" s="23">
        <v>0</v>
      </c>
      <c r="J42" s="9">
        <v>0</v>
      </c>
      <c r="K42" s="23">
        <v>5</v>
      </c>
      <c r="L42" s="9">
        <v>0</v>
      </c>
      <c r="M42" s="23">
        <v>5</v>
      </c>
      <c r="N42" s="9">
        <v>5</v>
      </c>
      <c r="O42" s="23">
        <v>0</v>
      </c>
      <c r="P42" s="9">
        <v>0</v>
      </c>
      <c r="Q42" s="23">
        <v>5</v>
      </c>
      <c r="R42" s="14">
        <f t="shared" si="4"/>
        <v>40</v>
      </c>
      <c r="S42" s="38"/>
      <c r="T42" s="28">
        <f>$I2</f>
        <v>0.512</v>
      </c>
      <c r="U42" t="s">
        <v>157</v>
      </c>
      <c r="V42" t="str">
        <f>$X$8</f>
        <v>Janus5000</v>
      </c>
    </row>
    <row r="43" spans="1:22" ht="12.75">
      <c r="A43" s="4" t="s">
        <v>276</v>
      </c>
      <c r="B43" s="6">
        <v>2</v>
      </c>
      <c r="C43" s="23">
        <v>3</v>
      </c>
      <c r="D43" s="9">
        <v>5</v>
      </c>
      <c r="E43" s="23">
        <v>0</v>
      </c>
      <c r="F43" s="9">
        <v>1</v>
      </c>
      <c r="G43" s="23">
        <v>4</v>
      </c>
      <c r="H43" s="9">
        <v>0</v>
      </c>
      <c r="I43" s="23">
        <v>5</v>
      </c>
      <c r="J43" s="9">
        <v>0</v>
      </c>
      <c r="K43" s="23">
        <v>5</v>
      </c>
      <c r="L43" s="9">
        <v>5</v>
      </c>
      <c r="M43" s="23">
        <v>0</v>
      </c>
      <c r="N43" s="9">
        <v>0</v>
      </c>
      <c r="O43" s="23">
        <v>5</v>
      </c>
      <c r="P43" s="9">
        <v>0</v>
      </c>
      <c r="Q43" s="23">
        <v>5</v>
      </c>
      <c r="R43" s="14">
        <f t="shared" si="4"/>
        <v>40</v>
      </c>
      <c r="S43" s="38"/>
      <c r="V43" s="27" t="s">
        <v>154</v>
      </c>
    </row>
    <row r="44" spans="1:22" ht="12.75">
      <c r="A44" s="4" t="s">
        <v>279</v>
      </c>
      <c r="B44" s="6">
        <v>5</v>
      </c>
      <c r="C44" s="23">
        <v>0</v>
      </c>
      <c r="D44" s="9">
        <v>0</v>
      </c>
      <c r="E44" s="23">
        <v>5</v>
      </c>
      <c r="F44" s="9">
        <v>5</v>
      </c>
      <c r="G44" s="23">
        <v>0</v>
      </c>
      <c r="H44" s="9">
        <v>5</v>
      </c>
      <c r="I44" s="23">
        <v>0</v>
      </c>
      <c r="J44" s="9">
        <v>5</v>
      </c>
      <c r="K44" s="23">
        <v>0</v>
      </c>
      <c r="L44" s="9">
        <v>5</v>
      </c>
      <c r="M44" s="23">
        <v>0</v>
      </c>
      <c r="N44" s="9">
        <v>5</v>
      </c>
      <c r="O44" s="23">
        <v>0</v>
      </c>
      <c r="P44" s="9">
        <v>0</v>
      </c>
      <c r="Q44" s="23">
        <v>5</v>
      </c>
      <c r="R44" s="14">
        <f t="shared" si="4"/>
        <v>40</v>
      </c>
      <c r="S44" s="38"/>
      <c r="T44" s="28">
        <f>$J2</f>
        <v>0.636</v>
      </c>
      <c r="U44" t="s">
        <v>157</v>
      </c>
      <c r="V44" t="str">
        <f>$X$9</f>
        <v>Ed Bellis</v>
      </c>
    </row>
    <row r="45" spans="1:22" ht="12.75">
      <c r="A45" s="4" t="s">
        <v>283</v>
      </c>
      <c r="B45" s="6">
        <v>0</v>
      </c>
      <c r="C45" s="23">
        <v>5</v>
      </c>
      <c r="D45" s="9">
        <v>0</v>
      </c>
      <c r="E45" s="23">
        <v>5</v>
      </c>
      <c r="F45" s="9">
        <v>2</v>
      </c>
      <c r="G45" s="23">
        <v>3</v>
      </c>
      <c r="H45" s="9">
        <v>2</v>
      </c>
      <c r="I45" s="23">
        <v>3</v>
      </c>
      <c r="J45" s="9">
        <v>4</v>
      </c>
      <c r="K45" s="23">
        <v>1</v>
      </c>
      <c r="L45" s="9">
        <v>4</v>
      </c>
      <c r="M45" s="23">
        <v>1</v>
      </c>
      <c r="N45" s="9">
        <v>1</v>
      </c>
      <c r="O45" s="23">
        <v>4</v>
      </c>
      <c r="P45" s="9">
        <v>5</v>
      </c>
      <c r="Q45" s="23">
        <v>0</v>
      </c>
      <c r="R45" s="14">
        <f t="shared" si="4"/>
        <v>40</v>
      </c>
      <c r="S45" s="38"/>
      <c r="T45" s="28">
        <f>$K2</f>
        <v>0.364</v>
      </c>
      <c r="U45" t="s">
        <v>157</v>
      </c>
      <c r="V45" t="str">
        <f>$X$10</f>
        <v>Crimson Ocean</v>
      </c>
    </row>
    <row r="46" spans="1:22" ht="12.75">
      <c r="A46" s="4" t="s">
        <v>282</v>
      </c>
      <c r="B46" s="6">
        <v>1</v>
      </c>
      <c r="C46" s="23">
        <v>4</v>
      </c>
      <c r="D46" s="9">
        <v>1</v>
      </c>
      <c r="E46" s="23">
        <v>4</v>
      </c>
      <c r="F46" s="9">
        <v>2</v>
      </c>
      <c r="G46" s="23">
        <v>3</v>
      </c>
      <c r="H46" s="9">
        <v>1</v>
      </c>
      <c r="I46" s="23">
        <v>4</v>
      </c>
      <c r="J46" s="9">
        <v>3</v>
      </c>
      <c r="K46" s="23">
        <v>2</v>
      </c>
      <c r="L46" s="9">
        <v>1</v>
      </c>
      <c r="M46" s="23">
        <v>4</v>
      </c>
      <c r="N46" s="9">
        <v>4</v>
      </c>
      <c r="O46" s="23">
        <v>1</v>
      </c>
      <c r="P46" s="9">
        <v>0</v>
      </c>
      <c r="Q46" s="23">
        <v>5</v>
      </c>
      <c r="R46" s="14">
        <f t="shared" si="4"/>
        <v>40</v>
      </c>
      <c r="S46" s="38"/>
      <c r="V46" s="27" t="s">
        <v>154</v>
      </c>
    </row>
    <row r="47" spans="1:22" ht="12.75">
      <c r="A47" s="4" t="s">
        <v>246</v>
      </c>
      <c r="B47" s="6">
        <v>3</v>
      </c>
      <c r="C47" s="23">
        <v>2</v>
      </c>
      <c r="D47" s="9">
        <v>2</v>
      </c>
      <c r="E47" s="23">
        <v>3</v>
      </c>
      <c r="F47" s="9">
        <v>5</v>
      </c>
      <c r="G47" s="23">
        <v>0</v>
      </c>
      <c r="H47" s="9">
        <v>4</v>
      </c>
      <c r="I47" s="23">
        <v>1</v>
      </c>
      <c r="J47" s="9">
        <v>1</v>
      </c>
      <c r="K47" s="23">
        <v>4</v>
      </c>
      <c r="L47" s="9">
        <v>4</v>
      </c>
      <c r="M47" s="23">
        <v>1</v>
      </c>
      <c r="N47" s="9">
        <v>0</v>
      </c>
      <c r="O47" s="23">
        <v>5</v>
      </c>
      <c r="P47" s="9">
        <v>0</v>
      </c>
      <c r="Q47" s="23">
        <v>5</v>
      </c>
      <c r="R47" s="14">
        <f t="shared" si="4"/>
        <v>40</v>
      </c>
      <c r="S47" s="38"/>
      <c r="T47" s="28">
        <f>$L2</f>
        <v>0.68</v>
      </c>
      <c r="U47" t="s">
        <v>157</v>
      </c>
      <c r="V47" t="str">
        <f>$X$11</f>
        <v>Ngamer64</v>
      </c>
    </row>
    <row r="48" spans="1:22" ht="12.75">
      <c r="A48" s="4" t="s">
        <v>275</v>
      </c>
      <c r="B48" s="6">
        <v>0</v>
      </c>
      <c r="C48" s="23">
        <v>5</v>
      </c>
      <c r="D48" s="9">
        <v>0</v>
      </c>
      <c r="E48" s="23">
        <v>5</v>
      </c>
      <c r="F48" s="9">
        <v>5</v>
      </c>
      <c r="G48" s="23">
        <v>0</v>
      </c>
      <c r="H48" s="9">
        <v>5</v>
      </c>
      <c r="I48" s="23">
        <v>0</v>
      </c>
      <c r="J48" s="9">
        <v>0</v>
      </c>
      <c r="K48" s="23">
        <v>5</v>
      </c>
      <c r="L48" s="9">
        <v>5</v>
      </c>
      <c r="M48" s="23">
        <v>0</v>
      </c>
      <c r="N48" s="9">
        <v>5</v>
      </c>
      <c r="O48" s="23">
        <v>0</v>
      </c>
      <c r="P48" s="9">
        <v>0</v>
      </c>
      <c r="Q48" s="23">
        <v>5</v>
      </c>
      <c r="R48" s="14">
        <f t="shared" si="4"/>
        <v>40</v>
      </c>
      <c r="S48" s="38"/>
      <c r="T48" s="28">
        <f>$M2</f>
        <v>0.32</v>
      </c>
      <c r="U48" t="s">
        <v>157</v>
      </c>
      <c r="V48" t="str">
        <f>$X$12</f>
        <v>BIGPUN9999</v>
      </c>
    </row>
    <row r="49" spans="1:22" ht="12.75">
      <c r="A49" s="4" t="s">
        <v>140</v>
      </c>
      <c r="B49" s="6">
        <v>4</v>
      </c>
      <c r="C49" s="23">
        <v>1</v>
      </c>
      <c r="D49" s="9">
        <v>4</v>
      </c>
      <c r="E49" s="23">
        <v>1</v>
      </c>
      <c r="F49" s="9">
        <v>3</v>
      </c>
      <c r="G49" s="23">
        <v>2</v>
      </c>
      <c r="H49" s="9">
        <v>2</v>
      </c>
      <c r="I49" s="23">
        <v>3</v>
      </c>
      <c r="J49" s="9">
        <v>5</v>
      </c>
      <c r="K49" s="23">
        <v>0</v>
      </c>
      <c r="L49" s="9">
        <v>3</v>
      </c>
      <c r="M49" s="23">
        <v>2</v>
      </c>
      <c r="N49" s="9">
        <v>1</v>
      </c>
      <c r="O49" s="23">
        <v>4</v>
      </c>
      <c r="P49" s="9">
        <v>5</v>
      </c>
      <c r="Q49" s="23">
        <v>0</v>
      </c>
      <c r="R49" s="14">
        <f t="shared" si="4"/>
        <v>40</v>
      </c>
      <c r="S49" s="38"/>
      <c r="V49" s="27" t="s">
        <v>154</v>
      </c>
    </row>
    <row r="50" spans="1:22" ht="12.75">
      <c r="A50" s="4" t="s">
        <v>197</v>
      </c>
      <c r="B50" s="6">
        <v>5</v>
      </c>
      <c r="C50" s="23">
        <v>0</v>
      </c>
      <c r="D50" s="9">
        <v>5</v>
      </c>
      <c r="E50" s="23">
        <v>0</v>
      </c>
      <c r="F50" s="9">
        <v>0</v>
      </c>
      <c r="G50" s="23">
        <v>5</v>
      </c>
      <c r="H50" s="9">
        <v>5</v>
      </c>
      <c r="I50" s="23">
        <v>0</v>
      </c>
      <c r="J50" s="9">
        <v>5</v>
      </c>
      <c r="K50" s="23">
        <v>0</v>
      </c>
      <c r="L50" s="9">
        <v>5</v>
      </c>
      <c r="M50" s="23">
        <v>0</v>
      </c>
      <c r="N50" s="9">
        <v>4</v>
      </c>
      <c r="O50" s="23">
        <v>1</v>
      </c>
      <c r="P50" s="9">
        <v>1</v>
      </c>
      <c r="Q50" s="23">
        <v>4</v>
      </c>
      <c r="R50" s="14">
        <f t="shared" si="4"/>
        <v>40</v>
      </c>
      <c r="S50" s="38"/>
      <c r="T50" s="28">
        <f>$N2</f>
        <v>0.488</v>
      </c>
      <c r="U50" t="s">
        <v>157</v>
      </c>
      <c r="V50" t="str">
        <f>$X$13</f>
        <v>Heroic Palmer</v>
      </c>
    </row>
    <row r="51" spans="1:22" ht="12.75">
      <c r="A51" s="4" t="s">
        <v>303</v>
      </c>
      <c r="B51" s="6">
        <v>4</v>
      </c>
      <c r="C51" s="23">
        <v>1</v>
      </c>
      <c r="D51" s="9">
        <v>3</v>
      </c>
      <c r="E51" s="23">
        <v>2</v>
      </c>
      <c r="F51" s="9">
        <v>1</v>
      </c>
      <c r="G51" s="23">
        <v>4</v>
      </c>
      <c r="H51" s="9">
        <v>0</v>
      </c>
      <c r="I51" s="23">
        <v>5</v>
      </c>
      <c r="J51" s="9">
        <v>4</v>
      </c>
      <c r="K51" s="23">
        <v>1</v>
      </c>
      <c r="L51" s="9">
        <v>3</v>
      </c>
      <c r="M51" s="23">
        <v>2</v>
      </c>
      <c r="N51" s="9">
        <v>3</v>
      </c>
      <c r="O51" s="23">
        <v>2</v>
      </c>
      <c r="P51" s="9">
        <v>3</v>
      </c>
      <c r="Q51" s="23">
        <v>2</v>
      </c>
      <c r="R51" s="14">
        <f t="shared" si="4"/>
        <v>40</v>
      </c>
      <c r="S51" s="38"/>
      <c r="T51" s="28">
        <f>$O2</f>
        <v>0.512</v>
      </c>
      <c r="U51" t="s">
        <v>157</v>
      </c>
      <c r="V51" t="str">
        <f>$X$14</f>
        <v>yoblazer33</v>
      </c>
    </row>
    <row r="52" spans="1:22" ht="12.75">
      <c r="A52" s="4" t="s">
        <v>295</v>
      </c>
      <c r="B52" s="6">
        <v>3</v>
      </c>
      <c r="C52" s="23">
        <v>2</v>
      </c>
      <c r="D52" s="9">
        <v>2</v>
      </c>
      <c r="E52" s="23">
        <v>3</v>
      </c>
      <c r="F52" s="9">
        <v>3</v>
      </c>
      <c r="G52" s="23">
        <v>2</v>
      </c>
      <c r="H52" s="9">
        <v>1</v>
      </c>
      <c r="I52" s="23">
        <v>4</v>
      </c>
      <c r="J52" s="9">
        <v>5</v>
      </c>
      <c r="K52" s="23">
        <v>0</v>
      </c>
      <c r="L52" s="9">
        <v>4</v>
      </c>
      <c r="M52" s="23">
        <v>1</v>
      </c>
      <c r="N52" s="9">
        <v>4</v>
      </c>
      <c r="O52" s="23">
        <v>1</v>
      </c>
      <c r="P52" s="9">
        <v>1</v>
      </c>
      <c r="Q52" s="23">
        <v>4</v>
      </c>
      <c r="R52" s="14">
        <f t="shared" si="4"/>
        <v>40</v>
      </c>
      <c r="S52" s="38"/>
      <c r="V52" s="27" t="s">
        <v>154</v>
      </c>
    </row>
    <row r="53" spans="1:22" ht="12.75">
      <c r="A53" s="4" t="s">
        <v>190</v>
      </c>
      <c r="B53" s="6">
        <v>0</v>
      </c>
      <c r="C53" s="23">
        <v>5</v>
      </c>
      <c r="D53" s="9">
        <v>1</v>
      </c>
      <c r="E53" s="23">
        <v>4</v>
      </c>
      <c r="F53" s="9">
        <v>3</v>
      </c>
      <c r="G53" s="23">
        <v>2</v>
      </c>
      <c r="H53" s="9">
        <v>2</v>
      </c>
      <c r="I53" s="23">
        <v>3</v>
      </c>
      <c r="J53" s="9">
        <v>0</v>
      </c>
      <c r="K53" s="23">
        <v>5</v>
      </c>
      <c r="L53" s="9">
        <v>2</v>
      </c>
      <c r="M53" s="23">
        <v>3</v>
      </c>
      <c r="N53" s="9">
        <v>2</v>
      </c>
      <c r="O53" s="23">
        <v>3</v>
      </c>
      <c r="P53" s="9">
        <v>0</v>
      </c>
      <c r="Q53" s="23">
        <v>5</v>
      </c>
      <c r="R53" s="14">
        <f t="shared" si="4"/>
        <v>40</v>
      </c>
      <c r="S53" s="38"/>
      <c r="T53" s="28">
        <f>$P2</f>
        <v>0.432</v>
      </c>
      <c r="U53" t="s">
        <v>157</v>
      </c>
      <c r="V53" t="str">
        <f>$X$15</f>
        <v>Karma Hunter</v>
      </c>
    </row>
    <row r="54" spans="1:22" ht="12.75">
      <c r="A54" s="4" t="s">
        <v>138</v>
      </c>
      <c r="B54" s="6">
        <v>3</v>
      </c>
      <c r="C54" s="23">
        <v>2</v>
      </c>
      <c r="D54" s="9">
        <v>0</v>
      </c>
      <c r="E54" s="23">
        <v>5</v>
      </c>
      <c r="F54" s="9">
        <v>3</v>
      </c>
      <c r="G54" s="23">
        <v>2</v>
      </c>
      <c r="H54" s="9">
        <v>0</v>
      </c>
      <c r="I54" s="23">
        <v>5</v>
      </c>
      <c r="J54" s="9">
        <v>5</v>
      </c>
      <c r="K54" s="23">
        <v>0</v>
      </c>
      <c r="L54" s="9">
        <v>1</v>
      </c>
      <c r="M54" s="23">
        <v>4</v>
      </c>
      <c r="N54" s="9">
        <v>3</v>
      </c>
      <c r="O54" s="23">
        <v>2</v>
      </c>
      <c r="P54" s="9">
        <v>1</v>
      </c>
      <c r="Q54" s="23">
        <v>4</v>
      </c>
      <c r="R54" s="14">
        <f t="shared" si="4"/>
        <v>40</v>
      </c>
      <c r="S54" s="38"/>
      <c r="T54" s="28">
        <f>$Q2</f>
        <v>0.568</v>
      </c>
      <c r="U54" t="s">
        <v>157</v>
      </c>
      <c r="V54" t="str">
        <f>$X$16</f>
        <v>Wiggumfan267</v>
      </c>
    </row>
    <row r="55" spans="1:19" ht="12.75">
      <c r="A55" s="4" t="s">
        <v>304</v>
      </c>
      <c r="B55" s="6">
        <v>4</v>
      </c>
      <c r="C55" s="23">
        <v>1</v>
      </c>
      <c r="D55" s="9">
        <v>4</v>
      </c>
      <c r="E55" s="23">
        <v>1</v>
      </c>
      <c r="F55" s="9">
        <v>4</v>
      </c>
      <c r="G55" s="23">
        <v>1</v>
      </c>
      <c r="H55" s="9">
        <v>2</v>
      </c>
      <c r="I55" s="23">
        <v>3</v>
      </c>
      <c r="J55" s="9">
        <v>4</v>
      </c>
      <c r="K55" s="23">
        <v>1</v>
      </c>
      <c r="L55" s="9">
        <v>4</v>
      </c>
      <c r="M55" s="23">
        <v>1</v>
      </c>
      <c r="N55" s="9">
        <v>0</v>
      </c>
      <c r="O55" s="23">
        <v>5</v>
      </c>
      <c r="P55" s="9">
        <v>1</v>
      </c>
      <c r="Q55" s="23">
        <v>4</v>
      </c>
      <c r="R55" s="14">
        <f t="shared" si="4"/>
        <v>40</v>
      </c>
      <c r="S55" s="38"/>
    </row>
    <row r="56" spans="1:20" ht="12.75">
      <c r="A56" s="4" t="s">
        <v>203</v>
      </c>
      <c r="B56" s="6"/>
      <c r="C56" s="23"/>
      <c r="D56" s="9"/>
      <c r="E56" s="23"/>
      <c r="F56" s="9"/>
      <c r="G56" s="23"/>
      <c r="H56" s="9"/>
      <c r="I56" s="23"/>
      <c r="J56" s="9"/>
      <c r="K56" s="23"/>
      <c r="L56" s="9"/>
      <c r="M56" s="23"/>
      <c r="N56" s="9"/>
      <c r="O56" s="23"/>
      <c r="P56" s="9"/>
      <c r="Q56" s="23"/>
      <c r="R56" s="14">
        <f t="shared" si="4"/>
        <v>0</v>
      </c>
      <c r="S56" s="38"/>
      <c r="T56" s="12" t="s">
        <v>198</v>
      </c>
    </row>
    <row r="57" spans="1:22" ht="12.75">
      <c r="A57" s="4" t="s">
        <v>204</v>
      </c>
      <c r="B57" s="6"/>
      <c r="C57" s="23"/>
      <c r="D57" s="9"/>
      <c r="E57" s="23"/>
      <c r="F57" s="9"/>
      <c r="G57" s="23"/>
      <c r="H57" s="9"/>
      <c r="I57" s="23"/>
      <c r="J57" s="9"/>
      <c r="K57" s="23"/>
      <c r="L57" s="9"/>
      <c r="M57" s="23"/>
      <c r="N57" s="9"/>
      <c r="O57" s="23"/>
      <c r="P57" s="9"/>
      <c r="Q57" s="23"/>
      <c r="R57" s="14">
        <f t="shared" si="4"/>
        <v>0</v>
      </c>
      <c r="S57" s="38"/>
      <c r="T57" s="13">
        <f>$F$4</f>
        <v>0.74</v>
      </c>
      <c r="U57" t="s">
        <v>157</v>
      </c>
      <c r="V57" t="str">
        <f>$X$5</f>
        <v>ExThaNemesis</v>
      </c>
    </row>
    <row r="58" spans="1:22" ht="12.75">
      <c r="A58" s="4" t="s">
        <v>205</v>
      </c>
      <c r="B58" s="6"/>
      <c r="C58" s="23"/>
      <c r="D58" s="9"/>
      <c r="E58" s="23"/>
      <c r="F58" s="9"/>
      <c r="G58" s="23"/>
      <c r="H58" s="9"/>
      <c r="I58" s="23"/>
      <c r="J58" s="9"/>
      <c r="K58" s="23"/>
      <c r="L58" s="9"/>
      <c r="M58" s="23"/>
      <c r="N58" s="9"/>
      <c r="O58" s="23"/>
      <c r="P58" s="9"/>
      <c r="Q58" s="23"/>
      <c r="R58" s="14">
        <f t="shared" si="4"/>
        <v>0</v>
      </c>
      <c r="S58" s="38"/>
      <c r="T58" s="13">
        <f>$L$4</f>
        <v>0.74</v>
      </c>
      <c r="U58" t="s">
        <v>157</v>
      </c>
      <c r="V58" t="str">
        <f>$X$11</f>
        <v>Ngamer64</v>
      </c>
    </row>
    <row r="59" spans="1:22" ht="12.75">
      <c r="A59" s="4" t="s">
        <v>206</v>
      </c>
      <c r="B59" s="6"/>
      <c r="C59" s="23"/>
      <c r="D59" s="9"/>
      <c r="E59" s="23"/>
      <c r="F59" s="9"/>
      <c r="G59" s="23"/>
      <c r="H59" s="9"/>
      <c r="I59" s="23"/>
      <c r="J59" s="9"/>
      <c r="K59" s="23"/>
      <c r="L59" s="9"/>
      <c r="M59" s="23"/>
      <c r="N59" s="9"/>
      <c r="O59" s="23"/>
      <c r="P59" s="9"/>
      <c r="Q59" s="23"/>
      <c r="R59" s="14">
        <f t="shared" si="4"/>
        <v>0</v>
      </c>
      <c r="S59" s="38"/>
      <c r="T59" s="13">
        <f>$J$4</f>
        <v>0.72</v>
      </c>
      <c r="U59" t="s">
        <v>157</v>
      </c>
      <c r="V59" t="str">
        <f>$X$9</f>
        <v>Ed Bellis</v>
      </c>
    </row>
    <row r="60" spans="1:22" ht="12.75">
      <c r="A60" s="4" t="s">
        <v>207</v>
      </c>
      <c r="B60" s="6"/>
      <c r="C60" s="23"/>
      <c r="D60" s="9"/>
      <c r="E60" s="23"/>
      <c r="F60" s="9"/>
      <c r="G60" s="23"/>
      <c r="H60" s="9"/>
      <c r="I60" s="23"/>
      <c r="J60" s="9"/>
      <c r="K60" s="23"/>
      <c r="L60" s="9"/>
      <c r="M60" s="23"/>
      <c r="N60" s="9"/>
      <c r="O60" s="23"/>
      <c r="P60" s="9"/>
      <c r="Q60" s="23"/>
      <c r="R60" s="14">
        <f t="shared" si="4"/>
        <v>0</v>
      </c>
      <c r="S60" s="38"/>
      <c r="T60" s="13">
        <f>$B$4</f>
        <v>0.68</v>
      </c>
      <c r="U60" t="s">
        <v>157</v>
      </c>
      <c r="V60" t="str">
        <f>$X$1</f>
        <v>transience</v>
      </c>
    </row>
    <row r="61" spans="1:22" ht="12.75">
      <c r="A61" s="4" t="s">
        <v>208</v>
      </c>
      <c r="B61" s="6"/>
      <c r="C61" s="23"/>
      <c r="D61" s="9"/>
      <c r="E61" s="23"/>
      <c r="F61" s="9"/>
      <c r="G61" s="23"/>
      <c r="H61" s="9"/>
      <c r="I61" s="23"/>
      <c r="J61" s="9"/>
      <c r="K61" s="23"/>
      <c r="L61" s="9"/>
      <c r="M61" s="23"/>
      <c r="N61" s="9"/>
      <c r="O61" s="23"/>
      <c r="P61" s="9"/>
      <c r="Q61" s="23"/>
      <c r="R61" s="14">
        <f t="shared" si="4"/>
        <v>0</v>
      </c>
      <c r="S61" s="38"/>
      <c r="T61" s="13">
        <f>$I$4</f>
        <v>0.58</v>
      </c>
      <c r="U61" t="s">
        <v>157</v>
      </c>
      <c r="V61" t="str">
        <f>$X$8</f>
        <v>Janus5000</v>
      </c>
    </row>
    <row r="62" spans="1:22" ht="12.75">
      <c r="A62" s="4" t="s">
        <v>209</v>
      </c>
      <c r="B62" s="6"/>
      <c r="C62" s="23"/>
      <c r="D62" s="9"/>
      <c r="E62" s="23"/>
      <c r="F62" s="9"/>
      <c r="G62" s="23"/>
      <c r="H62" s="9"/>
      <c r="I62" s="23"/>
      <c r="J62" s="9"/>
      <c r="K62" s="23"/>
      <c r="L62" s="9"/>
      <c r="M62" s="23"/>
      <c r="N62" s="9"/>
      <c r="O62" s="23"/>
      <c r="P62" s="9"/>
      <c r="Q62" s="23"/>
      <c r="R62" s="14">
        <f t="shared" si="4"/>
        <v>0</v>
      </c>
      <c r="S62" s="38"/>
      <c r="T62" s="13">
        <f>$Q$4</f>
        <v>0.56</v>
      </c>
      <c r="U62" t="s">
        <v>157</v>
      </c>
      <c r="V62" t="str">
        <f>$X$16</f>
        <v>Wiggumfan267</v>
      </c>
    </row>
    <row r="63" spans="1:22" ht="12.75">
      <c r="A63" s="4" t="s">
        <v>210</v>
      </c>
      <c r="B63" s="6"/>
      <c r="C63" s="23"/>
      <c r="D63" s="9"/>
      <c r="E63" s="23"/>
      <c r="F63" s="9"/>
      <c r="G63" s="23"/>
      <c r="H63" s="9"/>
      <c r="I63" s="23"/>
      <c r="J63" s="9"/>
      <c r="K63" s="23"/>
      <c r="L63" s="9"/>
      <c r="M63" s="23"/>
      <c r="N63" s="9"/>
      <c r="O63" s="23"/>
      <c r="P63" s="9"/>
      <c r="Q63" s="23"/>
      <c r="R63" s="14">
        <f t="shared" si="4"/>
        <v>0</v>
      </c>
      <c r="S63" s="38"/>
      <c r="T63" s="13">
        <f>$E$4</f>
        <v>0.54</v>
      </c>
      <c r="U63" t="s">
        <v>157</v>
      </c>
      <c r="V63" t="str">
        <f>$X$4</f>
        <v>Mega Mana</v>
      </c>
    </row>
    <row r="64" spans="1:22" ht="12.75">
      <c r="A64" s="4" t="s">
        <v>211</v>
      </c>
      <c r="B64" s="6"/>
      <c r="C64" s="23"/>
      <c r="D64" s="9"/>
      <c r="E64" s="23"/>
      <c r="F64" s="9"/>
      <c r="G64" s="23"/>
      <c r="H64" s="9"/>
      <c r="I64" s="23"/>
      <c r="J64" s="9"/>
      <c r="K64" s="23"/>
      <c r="L64" s="9"/>
      <c r="M64" s="23"/>
      <c r="N64" s="9"/>
      <c r="O64" s="23"/>
      <c r="P64" s="9"/>
      <c r="Q64" s="23"/>
      <c r="R64" s="14">
        <f t="shared" si="4"/>
        <v>0</v>
      </c>
      <c r="S64" s="38"/>
      <c r="T64" s="13">
        <f>$N$4</f>
        <v>0.52</v>
      </c>
      <c r="U64" t="s">
        <v>157</v>
      </c>
      <c r="V64" t="str">
        <f>$X$13</f>
        <v>Heroic Palmer</v>
      </c>
    </row>
    <row r="65" spans="1:22" ht="12.75">
      <c r="A65" s="4" t="s">
        <v>1</v>
      </c>
      <c r="B65" s="6"/>
      <c r="C65" s="23"/>
      <c r="D65" s="9"/>
      <c r="E65" s="23"/>
      <c r="F65" s="9"/>
      <c r="G65" s="23"/>
      <c r="H65" s="9"/>
      <c r="I65" s="23"/>
      <c r="J65" s="9"/>
      <c r="K65" s="23"/>
      <c r="L65" s="9"/>
      <c r="M65" s="23"/>
      <c r="N65" s="9"/>
      <c r="O65" s="23"/>
      <c r="P65" s="9"/>
      <c r="Q65" s="23"/>
      <c r="R65" s="14">
        <f t="shared" si="4"/>
        <v>0</v>
      </c>
      <c r="S65" s="38"/>
      <c r="T65" s="13">
        <f>$O$4</f>
        <v>0.48</v>
      </c>
      <c r="U65" t="s">
        <v>157</v>
      </c>
      <c r="V65" t="str">
        <f>$X$14</f>
        <v>yoblazer33</v>
      </c>
    </row>
    <row r="66" spans="1:22" ht="12.75">
      <c r="A66" s="4" t="s">
        <v>2</v>
      </c>
      <c r="B66" s="6"/>
      <c r="C66" s="23"/>
      <c r="D66" s="9"/>
      <c r="E66" s="23"/>
      <c r="F66" s="9"/>
      <c r="G66" s="23"/>
      <c r="H66" s="9"/>
      <c r="I66" s="23"/>
      <c r="J66" s="9"/>
      <c r="K66" s="23"/>
      <c r="L66" s="9"/>
      <c r="M66" s="23"/>
      <c r="N66" s="9"/>
      <c r="O66" s="23"/>
      <c r="P66" s="9"/>
      <c r="Q66" s="23"/>
      <c r="R66" s="14">
        <f t="shared" si="4"/>
        <v>0</v>
      </c>
      <c r="S66" s="38"/>
      <c r="T66" s="13">
        <f>$D$4</f>
        <v>0.46</v>
      </c>
      <c r="U66" t="s">
        <v>157</v>
      </c>
      <c r="V66" t="str">
        <f>$X$3</f>
        <v>Aeon Azuran</v>
      </c>
    </row>
    <row r="67" spans="1:22" ht="12.75">
      <c r="A67" s="4" t="s">
        <v>3</v>
      </c>
      <c r="B67" s="6"/>
      <c r="C67" s="23"/>
      <c r="D67" s="9"/>
      <c r="E67" s="23"/>
      <c r="F67" s="9"/>
      <c r="G67" s="23"/>
      <c r="H67" s="9"/>
      <c r="I67" s="23"/>
      <c r="J67" s="9"/>
      <c r="K67" s="23"/>
      <c r="L67" s="9"/>
      <c r="M67" s="23"/>
      <c r="N67" s="9"/>
      <c r="O67" s="23"/>
      <c r="P67" s="9"/>
      <c r="Q67" s="23"/>
      <c r="R67" s="14">
        <f t="shared" si="4"/>
        <v>0</v>
      </c>
      <c r="S67" s="38"/>
      <c r="T67" s="13">
        <f>$P$4</f>
        <v>0.44</v>
      </c>
      <c r="U67" t="s">
        <v>157</v>
      </c>
      <c r="V67" t="str">
        <f>$X$15</f>
        <v>Karma Hunter</v>
      </c>
    </row>
    <row r="68" spans="1:22" ht="12.75">
      <c r="A68" s="4" t="s">
        <v>4</v>
      </c>
      <c r="B68" s="6"/>
      <c r="C68" s="23"/>
      <c r="D68" s="9"/>
      <c r="E68" s="23"/>
      <c r="F68" s="9"/>
      <c r="G68" s="23"/>
      <c r="H68" s="9"/>
      <c r="I68" s="23"/>
      <c r="J68" s="9"/>
      <c r="K68" s="23"/>
      <c r="L68" s="9"/>
      <c r="M68" s="23"/>
      <c r="N68" s="9"/>
      <c r="O68" s="23"/>
      <c r="P68" s="9"/>
      <c r="Q68" s="23"/>
      <c r="R68" s="14">
        <f t="shared" si="4"/>
        <v>0</v>
      </c>
      <c r="S68" s="38"/>
      <c r="T68" s="13">
        <f>$H$4</f>
        <v>0.42</v>
      </c>
      <c r="U68" t="s">
        <v>157</v>
      </c>
      <c r="V68" t="str">
        <f>$X$7</f>
        <v>Agasonex</v>
      </c>
    </row>
    <row r="69" spans="1:22" ht="12.75">
      <c r="A69" s="4" t="s">
        <v>5</v>
      </c>
      <c r="B69" s="6"/>
      <c r="C69" s="23"/>
      <c r="D69" s="9"/>
      <c r="E69" s="23"/>
      <c r="F69" s="9"/>
      <c r="G69" s="23"/>
      <c r="H69" s="9"/>
      <c r="I69" s="23"/>
      <c r="J69" s="9"/>
      <c r="K69" s="23"/>
      <c r="L69" s="9"/>
      <c r="M69" s="23"/>
      <c r="N69" s="9"/>
      <c r="O69" s="23"/>
      <c r="P69" s="9"/>
      <c r="Q69" s="23"/>
      <c r="R69" s="14">
        <f t="shared" si="4"/>
        <v>0</v>
      </c>
      <c r="S69" s="38"/>
      <c r="T69" s="13">
        <f>$C$4</f>
        <v>0.32</v>
      </c>
      <c r="U69" t="s">
        <v>157</v>
      </c>
      <c r="V69" t="str">
        <f>$X$2</f>
        <v>Tom Bombadil</v>
      </c>
    </row>
    <row r="70" spans="1:22" ht="12.75">
      <c r="A70" s="4" t="s">
        <v>6</v>
      </c>
      <c r="B70" s="6"/>
      <c r="C70" s="23"/>
      <c r="D70" s="9"/>
      <c r="E70" s="23"/>
      <c r="F70" s="9"/>
      <c r="G70" s="23"/>
      <c r="H70" s="9"/>
      <c r="I70" s="23"/>
      <c r="J70" s="9"/>
      <c r="K70" s="23"/>
      <c r="L70" s="9"/>
      <c r="M70" s="23"/>
      <c r="N70" s="9"/>
      <c r="O70" s="23"/>
      <c r="P70" s="9"/>
      <c r="Q70" s="23"/>
      <c r="R70" s="14">
        <f aca="true" t="shared" si="5" ref="R70:R101">SUM(B70:Q70)</f>
        <v>0</v>
      </c>
      <c r="S70" s="38"/>
      <c r="T70" s="13">
        <f>$K$4</f>
        <v>0.28</v>
      </c>
      <c r="U70" t="s">
        <v>157</v>
      </c>
      <c r="V70" t="str">
        <f>$X$10</f>
        <v>Crimson Ocean</v>
      </c>
    </row>
    <row r="71" spans="1:22" ht="12.75">
      <c r="A71" s="4" t="s">
        <v>7</v>
      </c>
      <c r="B71" s="6"/>
      <c r="C71" s="23"/>
      <c r="D71" s="9"/>
      <c r="E71" s="23"/>
      <c r="F71" s="9"/>
      <c r="G71" s="23"/>
      <c r="H71" s="9"/>
      <c r="I71" s="23"/>
      <c r="J71" s="9"/>
      <c r="K71" s="23"/>
      <c r="L71" s="9"/>
      <c r="M71" s="23"/>
      <c r="N71" s="9"/>
      <c r="O71" s="23"/>
      <c r="P71" s="9"/>
      <c r="Q71" s="23"/>
      <c r="R71" s="14">
        <f t="shared" si="5"/>
        <v>0</v>
      </c>
      <c r="S71" s="38"/>
      <c r="T71" s="13">
        <f>$G$4</f>
        <v>0.26</v>
      </c>
      <c r="U71" t="s">
        <v>157</v>
      </c>
      <c r="V71" t="str">
        <f>$X$6</f>
        <v>ff6man</v>
      </c>
    </row>
    <row r="72" spans="1:22" ht="12.75">
      <c r="A72" s="4" t="s">
        <v>8</v>
      </c>
      <c r="B72" s="6"/>
      <c r="C72" s="23"/>
      <c r="D72" s="9"/>
      <c r="E72" s="23"/>
      <c r="F72" s="9"/>
      <c r="G72" s="23"/>
      <c r="H72" s="9"/>
      <c r="I72" s="23"/>
      <c r="J72" s="9"/>
      <c r="K72" s="23"/>
      <c r="L72" s="9"/>
      <c r="M72" s="23"/>
      <c r="N72" s="9"/>
      <c r="O72" s="23"/>
      <c r="P72" s="9"/>
      <c r="Q72" s="23"/>
      <c r="R72" s="14">
        <f t="shared" si="5"/>
        <v>0</v>
      </c>
      <c r="S72" s="38"/>
      <c r="T72" s="13">
        <f>$M$4</f>
        <v>0.26</v>
      </c>
      <c r="U72" t="s">
        <v>157</v>
      </c>
      <c r="V72" t="str">
        <f>$X$12</f>
        <v>BIGPUN9999</v>
      </c>
    </row>
    <row r="73" spans="1:21" ht="12.75">
      <c r="A73" s="4" t="s">
        <v>9</v>
      </c>
      <c r="B73" s="6"/>
      <c r="C73" s="23"/>
      <c r="D73" s="9"/>
      <c r="E73" s="23"/>
      <c r="F73" s="9"/>
      <c r="G73" s="23"/>
      <c r="H73" s="9"/>
      <c r="I73" s="23"/>
      <c r="J73" s="9"/>
      <c r="K73" s="23"/>
      <c r="L73" s="9"/>
      <c r="M73" s="23"/>
      <c r="N73" s="9"/>
      <c r="O73" s="23"/>
      <c r="P73" s="9"/>
      <c r="Q73" s="23"/>
      <c r="R73" s="14">
        <f t="shared" si="5"/>
        <v>0</v>
      </c>
      <c r="S73" s="38"/>
      <c r="U73" s="13"/>
    </row>
    <row r="74" spans="1:20" ht="12.75">
      <c r="A74" s="4" t="s">
        <v>10</v>
      </c>
      <c r="B74" s="6"/>
      <c r="C74" s="23"/>
      <c r="D74" s="9"/>
      <c r="E74" s="23"/>
      <c r="F74" s="9"/>
      <c r="G74" s="23"/>
      <c r="H74" s="9"/>
      <c r="I74" s="23"/>
      <c r="J74" s="9"/>
      <c r="K74" s="23"/>
      <c r="L74" s="9"/>
      <c r="M74" s="23"/>
      <c r="N74" s="9"/>
      <c r="O74" s="23"/>
      <c r="P74" s="9"/>
      <c r="Q74" s="23"/>
      <c r="R74" s="14">
        <f t="shared" si="5"/>
        <v>0</v>
      </c>
      <c r="S74" s="38"/>
      <c r="T74" s="12" t="s">
        <v>149</v>
      </c>
    </row>
    <row r="75" spans="1:22" ht="12.75">
      <c r="A75" s="4" t="s">
        <v>11</v>
      </c>
      <c r="B75" s="6"/>
      <c r="C75" s="23"/>
      <c r="D75" s="9"/>
      <c r="E75" s="23"/>
      <c r="F75" s="9"/>
      <c r="G75" s="23"/>
      <c r="H75" s="9"/>
      <c r="I75" s="23"/>
      <c r="J75" s="9"/>
      <c r="K75" s="23"/>
      <c r="L75" s="9"/>
      <c r="M75" s="23"/>
      <c r="N75" s="9"/>
      <c r="O75" s="23"/>
      <c r="P75" s="9"/>
      <c r="Q75" s="23"/>
      <c r="R75" s="14">
        <f t="shared" si="5"/>
        <v>0</v>
      </c>
      <c r="S75" s="38"/>
      <c r="T75" s="15">
        <f>COUNTIF(L$6:L$506,"5")</f>
        <v>18</v>
      </c>
      <c r="U75" t="s">
        <v>157</v>
      </c>
      <c r="V75" t="str">
        <f>$X$11</f>
        <v>Ngamer64</v>
      </c>
    </row>
    <row r="76" spans="1:22" ht="12.75">
      <c r="A76" s="4" t="s">
        <v>12</v>
      </c>
      <c r="B76" s="6"/>
      <c r="C76" s="23"/>
      <c r="D76" s="9"/>
      <c r="E76" s="23"/>
      <c r="F76" s="9"/>
      <c r="G76" s="23"/>
      <c r="H76" s="9"/>
      <c r="I76" s="23"/>
      <c r="J76" s="9"/>
      <c r="K76" s="23"/>
      <c r="L76" s="9"/>
      <c r="M76" s="23"/>
      <c r="N76" s="9"/>
      <c r="O76" s="23"/>
      <c r="P76" s="9"/>
      <c r="Q76" s="23"/>
      <c r="R76" s="14">
        <f t="shared" si="5"/>
        <v>0</v>
      </c>
      <c r="S76" s="38"/>
      <c r="T76" s="15">
        <f>COUNTIF(F$6:F$506,"5")</f>
        <v>16</v>
      </c>
      <c r="U76" t="s">
        <v>157</v>
      </c>
      <c r="V76" t="str">
        <f>$X$5</f>
        <v>ExThaNemesis</v>
      </c>
    </row>
    <row r="77" spans="1:22" ht="12.75">
      <c r="A77" s="4" t="s">
        <v>13</v>
      </c>
      <c r="B77" s="6"/>
      <c r="C77" s="23"/>
      <c r="D77" s="9"/>
      <c r="E77" s="23"/>
      <c r="F77" s="9"/>
      <c r="G77" s="23"/>
      <c r="H77" s="9"/>
      <c r="I77" s="23"/>
      <c r="J77" s="9"/>
      <c r="K77" s="23"/>
      <c r="L77" s="9"/>
      <c r="M77" s="23"/>
      <c r="N77" s="9"/>
      <c r="O77" s="23"/>
      <c r="P77" s="9"/>
      <c r="Q77" s="23"/>
      <c r="R77" s="14">
        <f t="shared" si="5"/>
        <v>0</v>
      </c>
      <c r="S77" s="38"/>
      <c r="T77" s="15">
        <f>COUNTIF(J$6:J$506,"5")</f>
        <v>16</v>
      </c>
      <c r="U77" t="s">
        <v>157</v>
      </c>
      <c r="V77" t="str">
        <f>$X$9</f>
        <v>Ed Bellis</v>
      </c>
    </row>
    <row r="78" spans="1:22" ht="12.75">
      <c r="A78" s="4" t="s">
        <v>14</v>
      </c>
      <c r="B78" s="6"/>
      <c r="C78" s="23"/>
      <c r="D78" s="9"/>
      <c r="E78" s="23"/>
      <c r="F78" s="9"/>
      <c r="G78" s="23"/>
      <c r="H78" s="9"/>
      <c r="I78" s="23"/>
      <c r="J78" s="9"/>
      <c r="K78" s="23"/>
      <c r="L78" s="9"/>
      <c r="M78" s="23"/>
      <c r="N78" s="9"/>
      <c r="O78" s="23"/>
      <c r="P78" s="9"/>
      <c r="Q78" s="23"/>
      <c r="R78" s="14">
        <f t="shared" si="5"/>
        <v>0</v>
      </c>
      <c r="S78" s="38"/>
      <c r="T78" s="15">
        <f>COUNTIF(Q$6:Q$506,"5")</f>
        <v>15</v>
      </c>
      <c r="U78" t="s">
        <v>157</v>
      </c>
      <c r="V78" t="str">
        <f>$X$16</f>
        <v>Wiggumfan267</v>
      </c>
    </row>
    <row r="79" spans="1:22" ht="12.75">
      <c r="A79" s="4" t="s">
        <v>15</v>
      </c>
      <c r="B79" s="6"/>
      <c r="C79" s="23"/>
      <c r="D79" s="9"/>
      <c r="E79" s="23"/>
      <c r="F79" s="9"/>
      <c r="G79" s="23"/>
      <c r="H79" s="9"/>
      <c r="I79" s="23"/>
      <c r="J79" s="9"/>
      <c r="K79" s="23"/>
      <c r="L79" s="9"/>
      <c r="M79" s="23"/>
      <c r="N79" s="9"/>
      <c r="O79" s="23"/>
      <c r="P79" s="9"/>
      <c r="Q79" s="23"/>
      <c r="R79" s="14">
        <f t="shared" si="5"/>
        <v>0</v>
      </c>
      <c r="S79" s="38"/>
      <c r="T79" s="15">
        <f>COUNTIF(B$6:B$506,"5")</f>
        <v>14</v>
      </c>
      <c r="U79" t="s">
        <v>157</v>
      </c>
      <c r="V79" t="str">
        <f>$X$1</f>
        <v>transience</v>
      </c>
    </row>
    <row r="80" spans="1:22" ht="12.75">
      <c r="A80" s="4" t="s">
        <v>16</v>
      </c>
      <c r="B80" s="6"/>
      <c r="C80" s="23"/>
      <c r="D80" s="9"/>
      <c r="E80" s="23"/>
      <c r="F80" s="9"/>
      <c r="G80" s="23"/>
      <c r="H80" s="9"/>
      <c r="I80" s="23"/>
      <c r="J80" s="9"/>
      <c r="K80" s="23"/>
      <c r="L80" s="9"/>
      <c r="M80" s="23"/>
      <c r="N80" s="9"/>
      <c r="O80" s="23"/>
      <c r="P80" s="9"/>
      <c r="Q80" s="23"/>
      <c r="R80" s="14">
        <f t="shared" si="5"/>
        <v>0</v>
      </c>
      <c r="S80" s="38"/>
      <c r="T80" s="15">
        <f>COUNTIF(E$6:E$506,"5")</f>
        <v>14</v>
      </c>
      <c r="U80" t="s">
        <v>157</v>
      </c>
      <c r="V80" t="str">
        <f>$X$4</f>
        <v>Mega Mana</v>
      </c>
    </row>
    <row r="81" spans="1:22" ht="12.75">
      <c r="A81" s="4" t="s">
        <v>17</v>
      </c>
      <c r="B81" s="6"/>
      <c r="C81" s="23"/>
      <c r="D81" s="9"/>
      <c r="E81" s="23"/>
      <c r="F81" s="9"/>
      <c r="G81" s="23"/>
      <c r="H81" s="9"/>
      <c r="I81" s="23"/>
      <c r="J81" s="9"/>
      <c r="K81" s="23"/>
      <c r="L81" s="9"/>
      <c r="M81" s="23"/>
      <c r="N81" s="9"/>
      <c r="O81" s="23"/>
      <c r="P81" s="9"/>
      <c r="Q81" s="23"/>
      <c r="R81" s="14">
        <f t="shared" si="5"/>
        <v>0</v>
      </c>
      <c r="S81" s="38"/>
      <c r="T81" s="15">
        <f>COUNTIF(H$6:H$506,"5")</f>
        <v>12</v>
      </c>
      <c r="U81" t="s">
        <v>157</v>
      </c>
      <c r="V81" t="str">
        <f>$X$7</f>
        <v>Agasonex</v>
      </c>
    </row>
    <row r="82" spans="1:22" ht="12.75">
      <c r="A82" s="4" t="s">
        <v>18</v>
      </c>
      <c r="B82" s="6"/>
      <c r="C82" s="23"/>
      <c r="D82" s="9"/>
      <c r="E82" s="23"/>
      <c r="F82" s="9"/>
      <c r="G82" s="23"/>
      <c r="H82" s="9"/>
      <c r="I82" s="23"/>
      <c r="J82" s="9"/>
      <c r="K82" s="23"/>
      <c r="L82" s="9"/>
      <c r="M82" s="23"/>
      <c r="N82" s="9"/>
      <c r="O82" s="23"/>
      <c r="P82" s="9"/>
      <c r="Q82" s="23"/>
      <c r="R82" s="14">
        <f t="shared" si="5"/>
        <v>0</v>
      </c>
      <c r="S82" s="38"/>
      <c r="T82" s="15">
        <f>COUNTIF(O$6:O$506,"5")</f>
        <v>12</v>
      </c>
      <c r="U82" t="s">
        <v>157</v>
      </c>
      <c r="V82" t="str">
        <f>$X$14</f>
        <v>yoblazer33</v>
      </c>
    </row>
    <row r="83" spans="1:22" ht="12.75">
      <c r="A83" s="4" t="s">
        <v>19</v>
      </c>
      <c r="B83" s="6"/>
      <c r="C83" s="23"/>
      <c r="D83" s="9"/>
      <c r="E83" s="23"/>
      <c r="F83" s="9"/>
      <c r="G83" s="23"/>
      <c r="H83" s="9"/>
      <c r="I83" s="23"/>
      <c r="J83" s="9"/>
      <c r="K83" s="23"/>
      <c r="L83" s="9"/>
      <c r="M83" s="23"/>
      <c r="N83" s="9"/>
      <c r="O83" s="23"/>
      <c r="P83" s="9"/>
      <c r="Q83" s="23"/>
      <c r="R83" s="14">
        <f t="shared" si="5"/>
        <v>0</v>
      </c>
      <c r="S83" s="38"/>
      <c r="T83" s="15">
        <f>COUNTIF(I$6:I$506,"5")</f>
        <v>10</v>
      </c>
      <c r="U83" t="s">
        <v>157</v>
      </c>
      <c r="V83" t="str">
        <f>$X$8</f>
        <v>Janus5000</v>
      </c>
    </row>
    <row r="84" spans="1:22" ht="12.75">
      <c r="A84" s="4" t="s">
        <v>20</v>
      </c>
      <c r="B84" s="6"/>
      <c r="C84" s="23"/>
      <c r="D84" s="9"/>
      <c r="E84" s="23"/>
      <c r="F84" s="9"/>
      <c r="G84" s="23"/>
      <c r="H84" s="9"/>
      <c r="I84" s="23"/>
      <c r="J84" s="9"/>
      <c r="K84" s="23"/>
      <c r="L84" s="9"/>
      <c r="M84" s="23"/>
      <c r="N84" s="9"/>
      <c r="O84" s="23"/>
      <c r="P84" s="9"/>
      <c r="Q84" s="23"/>
      <c r="R84" s="14">
        <f t="shared" si="5"/>
        <v>0</v>
      </c>
      <c r="S84" s="38"/>
      <c r="T84" s="15">
        <f>COUNTIF(K$6:K$506,"5")</f>
        <v>10</v>
      </c>
      <c r="U84" t="s">
        <v>157</v>
      </c>
      <c r="V84" t="str">
        <f>$X$10</f>
        <v>Crimson Ocean</v>
      </c>
    </row>
    <row r="85" spans="1:22" ht="12.75">
      <c r="A85" s="4" t="s">
        <v>21</v>
      </c>
      <c r="B85" s="6"/>
      <c r="C85" s="23"/>
      <c r="D85" s="9"/>
      <c r="E85" s="23"/>
      <c r="F85" s="9"/>
      <c r="G85" s="23"/>
      <c r="H85" s="9"/>
      <c r="I85" s="23"/>
      <c r="J85" s="9"/>
      <c r="K85" s="23"/>
      <c r="L85" s="9"/>
      <c r="M85" s="23"/>
      <c r="N85" s="9"/>
      <c r="O85" s="23"/>
      <c r="P85" s="9"/>
      <c r="Q85" s="23"/>
      <c r="R85" s="14">
        <f t="shared" si="5"/>
        <v>0</v>
      </c>
      <c r="S85" s="38"/>
      <c r="T85" s="15">
        <f>COUNTIF(P$6:P$506,"5")</f>
        <v>10</v>
      </c>
      <c r="U85" t="s">
        <v>157</v>
      </c>
      <c r="V85" t="str">
        <f>$X$15</f>
        <v>Karma Hunter</v>
      </c>
    </row>
    <row r="86" spans="1:22" ht="12.75">
      <c r="A86" s="4" t="s">
        <v>22</v>
      </c>
      <c r="B86" s="6"/>
      <c r="C86" s="23"/>
      <c r="D86" s="9"/>
      <c r="E86" s="23"/>
      <c r="F86" s="9"/>
      <c r="G86" s="23"/>
      <c r="H86" s="9"/>
      <c r="I86" s="23"/>
      <c r="J86" s="9"/>
      <c r="K86" s="23"/>
      <c r="L86" s="9"/>
      <c r="M86" s="23"/>
      <c r="N86" s="9"/>
      <c r="O86" s="23"/>
      <c r="P86" s="9"/>
      <c r="Q86" s="23"/>
      <c r="R86" s="14">
        <f t="shared" si="5"/>
        <v>0</v>
      </c>
      <c r="S86" s="38"/>
      <c r="T86" s="15">
        <f>COUNTIF(D$6:D$506,"5")</f>
        <v>9</v>
      </c>
      <c r="U86" t="s">
        <v>157</v>
      </c>
      <c r="V86" t="str">
        <f>$X$3</f>
        <v>Aeon Azuran</v>
      </c>
    </row>
    <row r="87" spans="1:22" ht="12.75">
      <c r="A87" s="4" t="s">
        <v>23</v>
      </c>
      <c r="B87" s="6"/>
      <c r="C87" s="23"/>
      <c r="D87" s="9"/>
      <c r="E87" s="23"/>
      <c r="F87" s="9"/>
      <c r="G87" s="23"/>
      <c r="H87" s="9"/>
      <c r="I87" s="23"/>
      <c r="J87" s="9"/>
      <c r="K87" s="23"/>
      <c r="L87" s="9"/>
      <c r="M87" s="23"/>
      <c r="N87" s="9"/>
      <c r="O87" s="23"/>
      <c r="P87" s="9"/>
      <c r="Q87" s="23"/>
      <c r="R87" s="14">
        <f t="shared" si="5"/>
        <v>0</v>
      </c>
      <c r="S87" s="38"/>
      <c r="T87" s="15">
        <f>COUNTIF(C$6:C$506,"5")</f>
        <v>8</v>
      </c>
      <c r="U87" t="s">
        <v>157</v>
      </c>
      <c r="V87" t="str">
        <f>$X$2</f>
        <v>Tom Bombadil</v>
      </c>
    </row>
    <row r="88" spans="1:22" ht="12.75">
      <c r="A88" s="4" t="s">
        <v>24</v>
      </c>
      <c r="B88" s="6"/>
      <c r="C88" s="23"/>
      <c r="D88" s="9"/>
      <c r="E88" s="23"/>
      <c r="F88" s="9"/>
      <c r="G88" s="23"/>
      <c r="H88" s="9"/>
      <c r="I88" s="23"/>
      <c r="J88" s="9"/>
      <c r="K88" s="23"/>
      <c r="L88" s="9"/>
      <c r="M88" s="23"/>
      <c r="N88" s="9"/>
      <c r="O88" s="23"/>
      <c r="P88" s="9"/>
      <c r="Q88" s="23"/>
      <c r="R88" s="14">
        <f t="shared" si="5"/>
        <v>0</v>
      </c>
      <c r="S88" s="38"/>
      <c r="T88" s="15">
        <f>COUNTIF(N$6:N$506,"5")</f>
        <v>7</v>
      </c>
      <c r="U88" t="s">
        <v>157</v>
      </c>
      <c r="V88" t="str">
        <f>$X$13</f>
        <v>Heroic Palmer</v>
      </c>
    </row>
    <row r="89" spans="1:22" ht="12.75">
      <c r="A89" s="4" t="s">
        <v>25</v>
      </c>
      <c r="B89" s="6"/>
      <c r="C89" s="23"/>
      <c r="D89" s="9"/>
      <c r="E89" s="23"/>
      <c r="F89" s="9"/>
      <c r="G89" s="23"/>
      <c r="H89" s="9"/>
      <c r="I89" s="23"/>
      <c r="J89" s="9"/>
      <c r="K89" s="23"/>
      <c r="L89" s="9"/>
      <c r="M89" s="23"/>
      <c r="N89" s="9"/>
      <c r="O89" s="23"/>
      <c r="P89" s="9"/>
      <c r="Q89" s="23"/>
      <c r="R89" s="14">
        <f t="shared" si="5"/>
        <v>0</v>
      </c>
      <c r="S89" s="38"/>
      <c r="T89" s="15">
        <f>COUNTIF(G$6:G$506,"5")</f>
        <v>3</v>
      </c>
      <c r="U89" t="s">
        <v>157</v>
      </c>
      <c r="V89" t="str">
        <f>$X$6</f>
        <v>ff6man</v>
      </c>
    </row>
    <row r="90" spans="1:22" ht="12.75">
      <c r="A90" s="4" t="s">
        <v>26</v>
      </c>
      <c r="B90" s="6"/>
      <c r="C90" s="23"/>
      <c r="D90" s="9"/>
      <c r="E90" s="23"/>
      <c r="F90" s="9"/>
      <c r="G90" s="23"/>
      <c r="H90" s="9"/>
      <c r="I90" s="23"/>
      <c r="J90" s="9"/>
      <c r="K90" s="23"/>
      <c r="L90" s="9"/>
      <c r="M90" s="23"/>
      <c r="N90" s="9"/>
      <c r="O90" s="23"/>
      <c r="P90" s="9"/>
      <c r="Q90" s="23"/>
      <c r="R90" s="14">
        <f t="shared" si="5"/>
        <v>0</v>
      </c>
      <c r="S90" s="38"/>
      <c r="T90" s="15">
        <f>COUNTIF(M$6:M$506,"5")</f>
        <v>3</v>
      </c>
      <c r="U90" t="s">
        <v>157</v>
      </c>
      <c r="V90" t="str">
        <f>$X$12</f>
        <v>BIGPUN9999</v>
      </c>
    </row>
    <row r="91" spans="1:19" ht="12.75">
      <c r="A91" s="4" t="s">
        <v>27</v>
      </c>
      <c r="B91" s="6"/>
      <c r="C91" s="23"/>
      <c r="D91" s="9"/>
      <c r="E91" s="23"/>
      <c r="F91" s="9"/>
      <c r="G91" s="23"/>
      <c r="H91" s="9"/>
      <c r="I91" s="23"/>
      <c r="J91" s="9"/>
      <c r="K91" s="23"/>
      <c r="L91" s="9"/>
      <c r="M91" s="23"/>
      <c r="N91" s="9"/>
      <c r="O91" s="23"/>
      <c r="P91" s="9"/>
      <c r="Q91" s="23"/>
      <c r="R91" s="14">
        <f t="shared" si="5"/>
        <v>0</v>
      </c>
      <c r="S91" s="38"/>
    </row>
    <row r="92" spans="1:20" ht="12.75">
      <c r="A92" s="4" t="s">
        <v>28</v>
      </c>
      <c r="B92" s="6"/>
      <c r="C92" s="23"/>
      <c r="D92" s="9"/>
      <c r="E92" s="23"/>
      <c r="F92" s="9"/>
      <c r="G92" s="23"/>
      <c r="H92" s="9"/>
      <c r="I92" s="23"/>
      <c r="J92" s="9"/>
      <c r="K92" s="23"/>
      <c r="L92" s="9"/>
      <c r="M92" s="23"/>
      <c r="N92" s="9"/>
      <c r="O92" s="23"/>
      <c r="P92" s="9"/>
      <c r="Q92" s="23"/>
      <c r="R92" s="14">
        <f t="shared" si="5"/>
        <v>0</v>
      </c>
      <c r="S92" s="38"/>
      <c r="T92" s="12" t="s">
        <v>150</v>
      </c>
    </row>
    <row r="93" spans="1:22" ht="12.75">
      <c r="A93" s="4" t="s">
        <v>29</v>
      </c>
      <c r="B93" s="6"/>
      <c r="C93" s="23"/>
      <c r="D93" s="9"/>
      <c r="E93" s="23"/>
      <c r="F93" s="9"/>
      <c r="G93" s="23"/>
      <c r="H93" s="9"/>
      <c r="I93" s="23"/>
      <c r="J93" s="9"/>
      <c r="K93" s="23"/>
      <c r="L93" s="9"/>
      <c r="M93" s="23"/>
      <c r="N93" s="9"/>
      <c r="O93" s="23"/>
      <c r="P93" s="9"/>
      <c r="Q93" s="23"/>
      <c r="R93" s="14">
        <f t="shared" si="5"/>
        <v>0</v>
      </c>
      <c r="S93" s="38"/>
      <c r="T93" s="15">
        <f>COUNTIF(M$6:M$506,"0")</f>
        <v>18</v>
      </c>
      <c r="U93" t="s">
        <v>157</v>
      </c>
      <c r="V93" t="str">
        <f>$X$12</f>
        <v>BIGPUN9999</v>
      </c>
    </row>
    <row r="94" spans="1:22" ht="12.75">
      <c r="A94" s="4" t="s">
        <v>30</v>
      </c>
      <c r="B94" s="6"/>
      <c r="C94" s="23"/>
      <c r="D94" s="9"/>
      <c r="E94" s="23"/>
      <c r="F94" s="9"/>
      <c r="G94" s="23"/>
      <c r="H94" s="9"/>
      <c r="I94" s="23"/>
      <c r="J94" s="9"/>
      <c r="K94" s="23"/>
      <c r="L94" s="9"/>
      <c r="M94" s="23"/>
      <c r="N94" s="9"/>
      <c r="O94" s="23"/>
      <c r="P94" s="9"/>
      <c r="Q94" s="23"/>
      <c r="R94" s="14">
        <f t="shared" si="5"/>
        <v>0</v>
      </c>
      <c r="S94" s="38"/>
      <c r="T94" s="15">
        <f>COUNTIF(G$6:G$506,"0")</f>
        <v>16</v>
      </c>
      <c r="U94" t="s">
        <v>157</v>
      </c>
      <c r="V94" t="str">
        <f>$X$6</f>
        <v>ff6man</v>
      </c>
    </row>
    <row r="95" spans="1:22" ht="12.75">
      <c r="A95" s="4" t="s">
        <v>31</v>
      </c>
      <c r="B95" s="6"/>
      <c r="C95" s="23"/>
      <c r="D95" s="9"/>
      <c r="E95" s="23"/>
      <c r="F95" s="9"/>
      <c r="G95" s="23"/>
      <c r="H95" s="9"/>
      <c r="I95" s="23"/>
      <c r="J95" s="9"/>
      <c r="K95" s="23"/>
      <c r="L95" s="9"/>
      <c r="M95" s="23"/>
      <c r="N95" s="9"/>
      <c r="O95" s="23"/>
      <c r="P95" s="9"/>
      <c r="Q95" s="23"/>
      <c r="R95" s="14">
        <f t="shared" si="5"/>
        <v>0</v>
      </c>
      <c r="S95" s="38"/>
      <c r="T95" s="15">
        <f>COUNTIF(K$6:K$506,"0")</f>
        <v>16</v>
      </c>
      <c r="U95" t="s">
        <v>157</v>
      </c>
      <c r="V95" t="str">
        <f>$X$10</f>
        <v>Crimson Ocean</v>
      </c>
    </row>
    <row r="96" spans="1:22" ht="12.75">
      <c r="A96" s="4" t="s">
        <v>32</v>
      </c>
      <c r="B96" s="6"/>
      <c r="C96" s="23"/>
      <c r="D96" s="9"/>
      <c r="E96" s="23"/>
      <c r="F96" s="9"/>
      <c r="G96" s="23"/>
      <c r="H96" s="9"/>
      <c r="I96" s="23"/>
      <c r="J96" s="9"/>
      <c r="K96" s="23"/>
      <c r="L96" s="9"/>
      <c r="M96" s="23"/>
      <c r="N96" s="9"/>
      <c r="O96" s="23"/>
      <c r="P96" s="9"/>
      <c r="Q96" s="23"/>
      <c r="R96" s="14">
        <f t="shared" si="5"/>
        <v>0</v>
      </c>
      <c r="S96" s="38"/>
      <c r="T96" s="15">
        <f>COUNTIF(P$6:P$506,"0")</f>
        <v>15</v>
      </c>
      <c r="U96" t="s">
        <v>157</v>
      </c>
      <c r="V96" t="str">
        <f>$X$15</f>
        <v>Karma Hunter</v>
      </c>
    </row>
    <row r="97" spans="1:22" ht="12.75">
      <c r="A97" s="4" t="s">
        <v>33</v>
      </c>
      <c r="B97" s="6"/>
      <c r="C97" s="23"/>
      <c r="D97" s="9"/>
      <c r="E97" s="23"/>
      <c r="F97" s="9"/>
      <c r="G97" s="23"/>
      <c r="H97" s="9"/>
      <c r="I97" s="23"/>
      <c r="J97" s="9"/>
      <c r="K97" s="23"/>
      <c r="L97" s="9"/>
      <c r="M97" s="23"/>
      <c r="N97" s="9"/>
      <c r="O97" s="23"/>
      <c r="P97" s="9"/>
      <c r="Q97" s="23"/>
      <c r="R97" s="14">
        <f t="shared" si="5"/>
        <v>0</v>
      </c>
      <c r="S97" s="38"/>
      <c r="T97" s="15">
        <f>COUNTIF(C$6:C$506,"0")</f>
        <v>14</v>
      </c>
      <c r="U97" t="s">
        <v>157</v>
      </c>
      <c r="V97" t="str">
        <f>$X$2</f>
        <v>Tom Bombadil</v>
      </c>
    </row>
    <row r="98" spans="1:22" ht="12.75">
      <c r="A98" s="4" t="s">
        <v>34</v>
      </c>
      <c r="B98" s="6"/>
      <c r="C98" s="23"/>
      <c r="D98" s="9"/>
      <c r="E98" s="23"/>
      <c r="F98" s="9"/>
      <c r="G98" s="23"/>
      <c r="H98" s="9"/>
      <c r="I98" s="23"/>
      <c r="J98" s="9"/>
      <c r="K98" s="23"/>
      <c r="L98" s="9"/>
      <c r="M98" s="23"/>
      <c r="N98" s="9"/>
      <c r="O98" s="23"/>
      <c r="P98" s="9"/>
      <c r="Q98" s="23"/>
      <c r="R98" s="14">
        <f t="shared" si="5"/>
        <v>0</v>
      </c>
      <c r="S98" s="38"/>
      <c r="T98" s="15">
        <f>COUNTIF(D$6:D$506,"0")</f>
        <v>14</v>
      </c>
      <c r="U98" t="s">
        <v>157</v>
      </c>
      <c r="V98" t="str">
        <f>$X$3</f>
        <v>Aeon Azuran</v>
      </c>
    </row>
    <row r="99" spans="1:22" ht="12.75">
      <c r="A99" s="4" t="s">
        <v>35</v>
      </c>
      <c r="B99" s="6"/>
      <c r="C99" s="23"/>
      <c r="D99" s="9"/>
      <c r="E99" s="23"/>
      <c r="F99" s="9"/>
      <c r="G99" s="23"/>
      <c r="H99" s="9"/>
      <c r="I99" s="23"/>
      <c r="J99" s="9"/>
      <c r="K99" s="23"/>
      <c r="L99" s="9"/>
      <c r="M99" s="23"/>
      <c r="N99" s="9"/>
      <c r="O99" s="23"/>
      <c r="P99" s="9"/>
      <c r="Q99" s="23"/>
      <c r="R99" s="14">
        <f t="shared" si="5"/>
        <v>0</v>
      </c>
      <c r="S99" s="38"/>
      <c r="T99" s="15">
        <f>COUNTIF(I$6:I$506,"0")</f>
        <v>12</v>
      </c>
      <c r="U99" t="s">
        <v>157</v>
      </c>
      <c r="V99" t="str">
        <f>$X$8</f>
        <v>Janus5000</v>
      </c>
    </row>
    <row r="100" spans="1:22" ht="12.75">
      <c r="A100" s="4" t="s">
        <v>36</v>
      </c>
      <c r="B100" s="6"/>
      <c r="C100" s="23"/>
      <c r="D100" s="9"/>
      <c r="E100" s="23"/>
      <c r="F100" s="9"/>
      <c r="G100" s="23"/>
      <c r="H100" s="9"/>
      <c r="I100" s="23"/>
      <c r="J100" s="9"/>
      <c r="K100" s="23"/>
      <c r="L100" s="9"/>
      <c r="M100" s="23"/>
      <c r="N100" s="9"/>
      <c r="O100" s="23"/>
      <c r="P100" s="9"/>
      <c r="Q100" s="23"/>
      <c r="R100" s="14">
        <f t="shared" si="5"/>
        <v>0</v>
      </c>
      <c r="S100" s="38"/>
      <c r="T100" s="15">
        <f>COUNTIF(N$6:N$506,"0")</f>
        <v>12</v>
      </c>
      <c r="U100" t="s">
        <v>157</v>
      </c>
      <c r="V100" t="str">
        <f>$X$13</f>
        <v>Heroic Palmer</v>
      </c>
    </row>
    <row r="101" spans="1:22" ht="12.75">
      <c r="A101" s="4" t="s">
        <v>37</v>
      </c>
      <c r="B101" s="6"/>
      <c r="C101" s="23"/>
      <c r="D101" s="9"/>
      <c r="E101" s="23"/>
      <c r="F101" s="9"/>
      <c r="G101" s="23"/>
      <c r="H101" s="9"/>
      <c r="I101" s="23"/>
      <c r="J101" s="9"/>
      <c r="K101" s="23"/>
      <c r="L101" s="9"/>
      <c r="M101" s="23"/>
      <c r="N101" s="9"/>
      <c r="O101" s="23"/>
      <c r="P101" s="9"/>
      <c r="Q101" s="23"/>
      <c r="R101" s="14">
        <f t="shared" si="5"/>
        <v>0</v>
      </c>
      <c r="S101" s="38"/>
      <c r="T101" s="15">
        <f>COUNTIF(H$6:H$506,"0")</f>
        <v>10</v>
      </c>
      <c r="U101" t="s">
        <v>157</v>
      </c>
      <c r="V101" t="str">
        <f>$X$7</f>
        <v>Agasonex</v>
      </c>
    </row>
    <row r="102" spans="1:22" ht="12.75">
      <c r="A102" s="4" t="s">
        <v>38</v>
      </c>
      <c r="B102" s="6"/>
      <c r="C102" s="23"/>
      <c r="D102" s="9"/>
      <c r="E102" s="23"/>
      <c r="F102" s="9"/>
      <c r="G102" s="23"/>
      <c r="H102" s="9"/>
      <c r="I102" s="23"/>
      <c r="J102" s="9"/>
      <c r="K102" s="23"/>
      <c r="L102" s="9"/>
      <c r="M102" s="23"/>
      <c r="N102" s="9"/>
      <c r="O102" s="23"/>
      <c r="P102" s="9"/>
      <c r="Q102" s="23"/>
      <c r="R102" s="14">
        <f aca="true" t="shared" si="6" ref="R102:R133">SUM(B102:Q102)</f>
        <v>0</v>
      </c>
      <c r="S102" s="38"/>
      <c r="T102" s="15">
        <f>COUNTIF(J$6:J$506,"0")</f>
        <v>10</v>
      </c>
      <c r="U102" t="s">
        <v>157</v>
      </c>
      <c r="V102" t="str">
        <f>$X$9</f>
        <v>Ed Bellis</v>
      </c>
    </row>
    <row r="103" spans="1:22" ht="12.75">
      <c r="A103" s="4" t="s">
        <v>39</v>
      </c>
      <c r="B103" s="6"/>
      <c r="C103" s="23"/>
      <c r="D103" s="9"/>
      <c r="E103" s="23"/>
      <c r="F103" s="9"/>
      <c r="G103" s="23"/>
      <c r="H103" s="9"/>
      <c r="I103" s="23"/>
      <c r="J103" s="9"/>
      <c r="K103" s="23"/>
      <c r="L103" s="9"/>
      <c r="M103" s="23"/>
      <c r="N103" s="9"/>
      <c r="O103" s="23"/>
      <c r="P103" s="9"/>
      <c r="Q103" s="23"/>
      <c r="R103" s="14">
        <f t="shared" si="6"/>
        <v>0</v>
      </c>
      <c r="S103" s="38"/>
      <c r="T103" s="15">
        <f>COUNTIF(Q$6:Q$506,"0")</f>
        <v>10</v>
      </c>
      <c r="U103" t="s">
        <v>157</v>
      </c>
      <c r="V103" t="str">
        <f>$X$16</f>
        <v>Wiggumfan267</v>
      </c>
    </row>
    <row r="104" spans="1:22" ht="12.75">
      <c r="A104" s="4" t="s">
        <v>40</v>
      </c>
      <c r="B104" s="6"/>
      <c r="C104" s="23"/>
      <c r="D104" s="9"/>
      <c r="E104" s="23"/>
      <c r="F104" s="9"/>
      <c r="G104" s="23"/>
      <c r="H104" s="9"/>
      <c r="I104" s="23"/>
      <c r="J104" s="9"/>
      <c r="K104" s="23"/>
      <c r="L104" s="9"/>
      <c r="M104" s="23"/>
      <c r="N104" s="9"/>
      <c r="O104" s="23"/>
      <c r="P104" s="9"/>
      <c r="Q104" s="23"/>
      <c r="R104" s="14">
        <f t="shared" si="6"/>
        <v>0</v>
      </c>
      <c r="S104" s="38"/>
      <c r="T104" s="15">
        <f>COUNTIF(E$6:E$506,"0")</f>
        <v>9</v>
      </c>
      <c r="U104" t="s">
        <v>157</v>
      </c>
      <c r="V104" t="str">
        <f>$X$4</f>
        <v>Mega Mana</v>
      </c>
    </row>
    <row r="105" spans="1:22" ht="12.75">
      <c r="A105" s="4" t="s">
        <v>41</v>
      </c>
      <c r="B105" s="6"/>
      <c r="C105" s="23"/>
      <c r="D105" s="9"/>
      <c r="E105" s="23"/>
      <c r="F105" s="9"/>
      <c r="G105" s="23"/>
      <c r="H105" s="9"/>
      <c r="I105" s="23"/>
      <c r="J105" s="9"/>
      <c r="K105" s="23"/>
      <c r="L105" s="9"/>
      <c r="M105" s="23"/>
      <c r="N105" s="9"/>
      <c r="O105" s="23"/>
      <c r="P105" s="9"/>
      <c r="Q105" s="23"/>
      <c r="R105" s="14">
        <f t="shared" si="6"/>
        <v>0</v>
      </c>
      <c r="S105" s="38"/>
      <c r="T105" s="15">
        <f>COUNTIF(B$6:B$506,"0")</f>
        <v>8</v>
      </c>
      <c r="U105" t="s">
        <v>157</v>
      </c>
      <c r="V105" t="str">
        <f>$X$1</f>
        <v>transience</v>
      </c>
    </row>
    <row r="106" spans="1:22" ht="12.75">
      <c r="A106" s="4" t="s">
        <v>42</v>
      </c>
      <c r="B106" s="6"/>
      <c r="C106" s="23"/>
      <c r="D106" s="9"/>
      <c r="E106" s="23"/>
      <c r="F106" s="9"/>
      <c r="G106" s="23"/>
      <c r="H106" s="9"/>
      <c r="I106" s="23"/>
      <c r="J106" s="9"/>
      <c r="K106" s="23"/>
      <c r="L106" s="9"/>
      <c r="M106" s="23"/>
      <c r="N106" s="9"/>
      <c r="O106" s="23"/>
      <c r="P106" s="9"/>
      <c r="Q106" s="23"/>
      <c r="R106" s="14">
        <f t="shared" si="6"/>
        <v>0</v>
      </c>
      <c r="S106" s="38"/>
      <c r="T106" s="15">
        <f>COUNTIF(O$6:O$506,"0")</f>
        <v>7</v>
      </c>
      <c r="U106" t="s">
        <v>157</v>
      </c>
      <c r="V106" t="str">
        <f>$X$14</f>
        <v>yoblazer33</v>
      </c>
    </row>
    <row r="107" spans="1:22" ht="12.75">
      <c r="A107" s="4" t="s">
        <v>43</v>
      </c>
      <c r="B107" s="6"/>
      <c r="C107" s="23"/>
      <c r="D107" s="9"/>
      <c r="E107" s="23"/>
      <c r="F107" s="9"/>
      <c r="G107" s="23"/>
      <c r="H107" s="9"/>
      <c r="I107" s="23"/>
      <c r="J107" s="9"/>
      <c r="K107" s="23"/>
      <c r="L107" s="9"/>
      <c r="M107" s="23"/>
      <c r="N107" s="9"/>
      <c r="O107" s="23"/>
      <c r="P107" s="9"/>
      <c r="Q107" s="23"/>
      <c r="R107" s="14">
        <f t="shared" si="6"/>
        <v>0</v>
      </c>
      <c r="S107" s="38"/>
      <c r="T107" s="15">
        <f>COUNTIF(F$6:F$506,"0")</f>
        <v>3</v>
      </c>
      <c r="U107" t="s">
        <v>157</v>
      </c>
      <c r="V107" t="str">
        <f>$X$5</f>
        <v>ExThaNemesis</v>
      </c>
    </row>
    <row r="108" spans="1:22" ht="12.75">
      <c r="A108" s="4" t="s">
        <v>44</v>
      </c>
      <c r="B108" s="6"/>
      <c r="C108" s="23"/>
      <c r="D108" s="9"/>
      <c r="E108" s="23"/>
      <c r="F108" s="9"/>
      <c r="G108" s="23"/>
      <c r="H108" s="9"/>
      <c r="I108" s="23"/>
      <c r="J108" s="9"/>
      <c r="K108" s="23"/>
      <c r="L108" s="9"/>
      <c r="M108" s="23"/>
      <c r="N108" s="9"/>
      <c r="O108" s="23"/>
      <c r="P108" s="9"/>
      <c r="Q108" s="23"/>
      <c r="R108" s="14">
        <f t="shared" si="6"/>
        <v>0</v>
      </c>
      <c r="S108" s="38"/>
      <c r="T108" s="15">
        <f>COUNTIF(L$6:L$506,"0")</f>
        <v>3</v>
      </c>
      <c r="U108" t="s">
        <v>157</v>
      </c>
      <c r="V108" t="str">
        <f>$X$11</f>
        <v>Ngamer64</v>
      </c>
    </row>
    <row r="109" spans="1:19" ht="12.75">
      <c r="A109" s="4" t="s">
        <v>45</v>
      </c>
      <c r="B109" s="6"/>
      <c r="C109" s="23"/>
      <c r="D109" s="9"/>
      <c r="E109" s="23"/>
      <c r="F109" s="9"/>
      <c r="G109" s="23"/>
      <c r="H109" s="9"/>
      <c r="I109" s="23"/>
      <c r="J109" s="9"/>
      <c r="K109" s="23"/>
      <c r="L109" s="9"/>
      <c r="M109" s="23"/>
      <c r="N109" s="9"/>
      <c r="O109" s="23"/>
      <c r="P109" s="9"/>
      <c r="Q109" s="23"/>
      <c r="R109" s="14">
        <f t="shared" si="6"/>
        <v>0</v>
      </c>
      <c r="S109" s="38"/>
    </row>
    <row r="110" spans="1:20" ht="12.75">
      <c r="A110" s="4" t="s">
        <v>46</v>
      </c>
      <c r="B110" s="6"/>
      <c r="C110" s="23"/>
      <c r="D110" s="9"/>
      <c r="E110" s="23"/>
      <c r="F110" s="9"/>
      <c r="G110" s="23"/>
      <c r="H110" s="9"/>
      <c r="I110" s="23"/>
      <c r="J110" s="9"/>
      <c r="K110" s="23"/>
      <c r="L110" s="9"/>
      <c r="M110" s="23"/>
      <c r="N110" s="9"/>
      <c r="O110" s="23"/>
      <c r="P110" s="9"/>
      <c r="Q110" s="23"/>
      <c r="R110" s="14">
        <f t="shared" si="6"/>
        <v>0</v>
      </c>
      <c r="S110" s="38"/>
      <c r="T110" s="12" t="s">
        <v>131</v>
      </c>
    </row>
    <row r="111" spans="1:24" ht="12.75">
      <c r="A111" s="4" t="s">
        <v>47</v>
      </c>
      <c r="B111" s="6"/>
      <c r="C111" s="23"/>
      <c r="D111" s="9"/>
      <c r="E111" s="23"/>
      <c r="F111" s="9"/>
      <c r="G111" s="23"/>
      <c r="H111" s="9"/>
      <c r="I111" s="23"/>
      <c r="J111" s="9"/>
      <c r="K111" s="23"/>
      <c r="L111" s="9"/>
      <c r="M111" s="23"/>
      <c r="N111" s="9"/>
      <c r="O111" s="23"/>
      <c r="P111" s="9"/>
      <c r="Q111" s="23"/>
      <c r="R111" s="14">
        <f t="shared" si="6"/>
        <v>0</v>
      </c>
      <c r="S111" s="38"/>
      <c r="T111">
        <f>B3</f>
        <v>50</v>
      </c>
      <c r="U111" t="s">
        <v>157</v>
      </c>
      <c r="V111" s="39" t="s">
        <v>212</v>
      </c>
      <c r="X111">
        <f>AVERAGE(B3:E3)</f>
        <v>50</v>
      </c>
    </row>
    <row r="112" spans="1:24" ht="12.75">
      <c r="A112" s="4" t="s">
        <v>48</v>
      </c>
      <c r="B112" s="6"/>
      <c r="C112" s="23"/>
      <c r="D112" s="9"/>
      <c r="E112" s="23"/>
      <c r="F112" s="9"/>
      <c r="G112" s="23"/>
      <c r="H112" s="9"/>
      <c r="I112" s="23"/>
      <c r="J112" s="9"/>
      <c r="K112" s="23"/>
      <c r="L112" s="9"/>
      <c r="M112" s="23"/>
      <c r="N112" s="9"/>
      <c r="O112" s="23"/>
      <c r="P112" s="9"/>
      <c r="Q112" s="23"/>
      <c r="R112" s="14">
        <f t="shared" si="6"/>
        <v>0</v>
      </c>
      <c r="S112" s="38"/>
      <c r="T112">
        <f>F3</f>
        <v>50</v>
      </c>
      <c r="U112" t="s">
        <v>157</v>
      </c>
      <c r="V112" s="39" t="s">
        <v>213</v>
      </c>
      <c r="X112">
        <f>AVERAGE(F3:I3)</f>
        <v>50</v>
      </c>
    </row>
    <row r="113" spans="1:24" ht="12.75">
      <c r="A113" s="4" t="s">
        <v>49</v>
      </c>
      <c r="B113" s="6"/>
      <c r="C113" s="23"/>
      <c r="D113" s="9"/>
      <c r="E113" s="23"/>
      <c r="F113" s="9"/>
      <c r="G113" s="23"/>
      <c r="H113" s="9"/>
      <c r="I113" s="23"/>
      <c r="J113" s="9"/>
      <c r="K113" s="23"/>
      <c r="L113" s="9"/>
      <c r="M113" s="23"/>
      <c r="N113" s="9"/>
      <c r="O113" s="23"/>
      <c r="P113" s="9"/>
      <c r="Q113" s="23"/>
      <c r="R113" s="14">
        <f t="shared" si="6"/>
        <v>0</v>
      </c>
      <c r="S113" s="38"/>
      <c r="T113">
        <f>J3</f>
        <v>50</v>
      </c>
      <c r="U113" t="s">
        <v>157</v>
      </c>
      <c r="V113" s="39" t="s">
        <v>214</v>
      </c>
      <c r="X113">
        <f>AVERAGE(J3:M3)</f>
        <v>50</v>
      </c>
    </row>
    <row r="114" spans="1:24" ht="12.75">
      <c r="A114" s="4" t="s">
        <v>50</v>
      </c>
      <c r="B114" s="6"/>
      <c r="C114" s="23"/>
      <c r="D114" s="9"/>
      <c r="E114" s="23"/>
      <c r="F114" s="9"/>
      <c r="G114" s="23"/>
      <c r="H114" s="9"/>
      <c r="I114" s="23"/>
      <c r="J114" s="9"/>
      <c r="K114" s="23"/>
      <c r="L114" s="9"/>
      <c r="M114" s="23"/>
      <c r="N114" s="9"/>
      <c r="O114" s="23"/>
      <c r="P114" s="9"/>
      <c r="Q114" s="23"/>
      <c r="R114" s="14">
        <f t="shared" si="6"/>
        <v>0</v>
      </c>
      <c r="S114" s="38"/>
      <c r="T114">
        <f>N3</f>
        <v>50</v>
      </c>
      <c r="U114" t="s">
        <v>157</v>
      </c>
      <c r="V114" s="39" t="s">
        <v>215</v>
      </c>
      <c r="X114">
        <f>AVERAGE(N3:Q3)</f>
        <v>50</v>
      </c>
    </row>
    <row r="115" spans="1:19" ht="12.75">
      <c r="A115" s="4" t="s">
        <v>51</v>
      </c>
      <c r="B115" s="6"/>
      <c r="C115" s="23"/>
      <c r="D115" s="9"/>
      <c r="E115" s="23"/>
      <c r="F115" s="9"/>
      <c r="G115" s="23"/>
      <c r="H115" s="9"/>
      <c r="I115" s="23"/>
      <c r="J115" s="9"/>
      <c r="K115" s="23"/>
      <c r="L115" s="9"/>
      <c r="M115" s="23"/>
      <c r="N115" s="9"/>
      <c r="O115" s="23"/>
      <c r="P115" s="9"/>
      <c r="Q115" s="23"/>
      <c r="R115" s="14">
        <f t="shared" si="6"/>
        <v>0</v>
      </c>
      <c r="S115" s="38"/>
    </row>
    <row r="116" spans="1:19" ht="12.75">
      <c r="A116" s="4" t="s">
        <v>52</v>
      </c>
      <c r="B116" s="6"/>
      <c r="C116" s="23"/>
      <c r="D116" s="9"/>
      <c r="E116" s="23"/>
      <c r="F116" s="9"/>
      <c r="G116" s="23"/>
      <c r="H116" s="9"/>
      <c r="I116" s="23"/>
      <c r="J116" s="9"/>
      <c r="K116" s="23"/>
      <c r="L116" s="9"/>
      <c r="M116" s="23"/>
      <c r="N116" s="9"/>
      <c r="O116" s="23"/>
      <c r="P116" s="9"/>
      <c r="Q116" s="23"/>
      <c r="R116" s="14">
        <f t="shared" si="6"/>
        <v>0</v>
      </c>
      <c r="S116" s="38"/>
    </row>
    <row r="117" spans="1:19" ht="12.75">
      <c r="A117" s="4" t="s">
        <v>53</v>
      </c>
      <c r="B117" s="6"/>
      <c r="C117" s="23"/>
      <c r="D117" s="9"/>
      <c r="E117" s="23"/>
      <c r="F117" s="9"/>
      <c r="G117" s="23"/>
      <c r="H117" s="9"/>
      <c r="I117" s="23"/>
      <c r="J117" s="9"/>
      <c r="K117" s="23"/>
      <c r="L117" s="9"/>
      <c r="M117" s="23"/>
      <c r="N117" s="9"/>
      <c r="O117" s="23"/>
      <c r="P117" s="9"/>
      <c r="Q117" s="23"/>
      <c r="R117" s="14">
        <f t="shared" si="6"/>
        <v>0</v>
      </c>
      <c r="S117" s="38"/>
    </row>
    <row r="118" spans="1:19" ht="12.75">
      <c r="A118" s="4" t="s">
        <v>54</v>
      </c>
      <c r="B118" s="6"/>
      <c r="C118" s="23"/>
      <c r="D118" s="9"/>
      <c r="E118" s="23"/>
      <c r="F118" s="9"/>
      <c r="G118" s="23"/>
      <c r="H118" s="9"/>
      <c r="I118" s="23"/>
      <c r="J118" s="9"/>
      <c r="K118" s="23"/>
      <c r="L118" s="9"/>
      <c r="M118" s="23"/>
      <c r="N118" s="9"/>
      <c r="O118" s="23"/>
      <c r="P118" s="9"/>
      <c r="Q118" s="23"/>
      <c r="R118" s="14">
        <f t="shared" si="6"/>
        <v>0</v>
      </c>
      <c r="S118" s="38"/>
    </row>
    <row r="119" spans="1:19" ht="12.75">
      <c r="A119" s="4" t="s">
        <v>55</v>
      </c>
      <c r="B119" s="6"/>
      <c r="C119" s="23"/>
      <c r="D119" s="9"/>
      <c r="E119" s="23"/>
      <c r="F119" s="9"/>
      <c r="G119" s="23"/>
      <c r="H119" s="9"/>
      <c r="I119" s="23"/>
      <c r="J119" s="9"/>
      <c r="K119" s="23"/>
      <c r="L119" s="9"/>
      <c r="M119" s="23"/>
      <c r="N119" s="9"/>
      <c r="O119" s="23"/>
      <c r="P119" s="9"/>
      <c r="Q119" s="23"/>
      <c r="R119" s="14">
        <f t="shared" si="6"/>
        <v>0</v>
      </c>
      <c r="S119" s="38"/>
    </row>
    <row r="120" spans="1:19" ht="12.75">
      <c r="A120" s="4" t="s">
        <v>147</v>
      </c>
      <c r="B120" s="6"/>
      <c r="C120" s="23"/>
      <c r="D120" s="9"/>
      <c r="E120" s="23"/>
      <c r="F120" s="9"/>
      <c r="G120" s="23"/>
      <c r="H120" s="9"/>
      <c r="I120" s="23"/>
      <c r="J120" s="9"/>
      <c r="K120" s="23"/>
      <c r="L120" s="9"/>
      <c r="M120" s="23"/>
      <c r="N120" s="9"/>
      <c r="O120" s="23"/>
      <c r="P120" s="9"/>
      <c r="Q120" s="23"/>
      <c r="R120" s="14">
        <f t="shared" si="6"/>
        <v>0</v>
      </c>
      <c r="S120" s="38"/>
    </row>
    <row r="121" spans="1:19" ht="12.75">
      <c r="A121" s="4" t="s">
        <v>56</v>
      </c>
      <c r="B121" s="6"/>
      <c r="C121" s="23"/>
      <c r="D121" s="9"/>
      <c r="E121" s="23"/>
      <c r="F121" s="9"/>
      <c r="G121" s="23"/>
      <c r="H121" s="9"/>
      <c r="I121" s="23"/>
      <c r="J121" s="9"/>
      <c r="K121" s="23"/>
      <c r="L121" s="9"/>
      <c r="M121" s="23"/>
      <c r="N121" s="9"/>
      <c r="O121" s="23"/>
      <c r="P121" s="9"/>
      <c r="Q121" s="23"/>
      <c r="R121" s="14">
        <f t="shared" si="6"/>
        <v>0</v>
      </c>
      <c r="S121" s="38"/>
    </row>
    <row r="122" spans="1:19" ht="12.75">
      <c r="A122" s="4" t="s">
        <v>57</v>
      </c>
      <c r="B122" s="6"/>
      <c r="C122" s="23"/>
      <c r="D122" s="9"/>
      <c r="E122" s="23"/>
      <c r="F122" s="9"/>
      <c r="G122" s="23"/>
      <c r="H122" s="9"/>
      <c r="I122" s="23"/>
      <c r="J122" s="9"/>
      <c r="K122" s="23"/>
      <c r="L122" s="9"/>
      <c r="M122" s="23"/>
      <c r="N122" s="9"/>
      <c r="O122" s="23"/>
      <c r="P122" s="9"/>
      <c r="Q122" s="23"/>
      <c r="R122" s="14">
        <f t="shared" si="6"/>
        <v>0</v>
      </c>
      <c r="S122" s="38"/>
    </row>
    <row r="123" spans="1:19" ht="12.75">
      <c r="A123" s="4" t="s">
        <v>58</v>
      </c>
      <c r="B123" s="6"/>
      <c r="C123" s="23"/>
      <c r="D123" s="9"/>
      <c r="E123" s="23"/>
      <c r="F123" s="9"/>
      <c r="G123" s="23"/>
      <c r="H123" s="9"/>
      <c r="I123" s="23"/>
      <c r="J123" s="9"/>
      <c r="K123" s="23"/>
      <c r="L123" s="9"/>
      <c r="M123" s="23"/>
      <c r="N123" s="9"/>
      <c r="O123" s="23"/>
      <c r="P123" s="9"/>
      <c r="Q123" s="23"/>
      <c r="R123" s="14">
        <f t="shared" si="6"/>
        <v>0</v>
      </c>
      <c r="S123" s="38"/>
    </row>
    <row r="124" spans="1:19" ht="12.75">
      <c r="A124" s="4" t="s">
        <v>59</v>
      </c>
      <c r="B124" s="6"/>
      <c r="C124" s="23"/>
      <c r="D124" s="9"/>
      <c r="E124" s="23"/>
      <c r="F124" s="9"/>
      <c r="G124" s="23"/>
      <c r="H124" s="9"/>
      <c r="I124" s="23"/>
      <c r="J124" s="9"/>
      <c r="K124" s="23"/>
      <c r="L124" s="9"/>
      <c r="M124" s="23"/>
      <c r="N124" s="9"/>
      <c r="O124" s="23"/>
      <c r="P124" s="9"/>
      <c r="Q124" s="23"/>
      <c r="R124" s="14">
        <f t="shared" si="6"/>
        <v>0</v>
      </c>
      <c r="S124" s="38"/>
    </row>
    <row r="125" spans="1:19" ht="12.75">
      <c r="A125" s="4" t="s">
        <v>60</v>
      </c>
      <c r="B125" s="6"/>
      <c r="C125" s="23"/>
      <c r="D125" s="9"/>
      <c r="E125" s="23"/>
      <c r="F125" s="9"/>
      <c r="G125" s="23"/>
      <c r="H125" s="9"/>
      <c r="I125" s="23"/>
      <c r="J125" s="9"/>
      <c r="K125" s="23"/>
      <c r="L125" s="9"/>
      <c r="M125" s="23"/>
      <c r="N125" s="9"/>
      <c r="O125" s="23"/>
      <c r="P125" s="9"/>
      <c r="Q125" s="23"/>
      <c r="R125" s="14">
        <f t="shared" si="6"/>
        <v>0</v>
      </c>
      <c r="S125" s="38"/>
    </row>
    <row r="126" spans="1:19" ht="12.75">
      <c r="A126" s="4" t="s">
        <v>61</v>
      </c>
      <c r="B126" s="6"/>
      <c r="C126" s="23"/>
      <c r="D126" s="9"/>
      <c r="E126" s="23"/>
      <c r="F126" s="9"/>
      <c r="G126" s="23"/>
      <c r="H126" s="9"/>
      <c r="I126" s="23"/>
      <c r="J126" s="9"/>
      <c r="K126" s="23"/>
      <c r="L126" s="9"/>
      <c r="M126" s="23"/>
      <c r="N126" s="9"/>
      <c r="O126" s="23"/>
      <c r="P126" s="9"/>
      <c r="Q126" s="23"/>
      <c r="R126" s="14">
        <f t="shared" si="6"/>
        <v>0</v>
      </c>
      <c r="S126" s="38"/>
    </row>
    <row r="127" spans="1:19" ht="12.75">
      <c r="A127" s="4" t="s">
        <v>62</v>
      </c>
      <c r="B127" s="6"/>
      <c r="C127" s="23"/>
      <c r="D127" s="9"/>
      <c r="E127" s="23"/>
      <c r="F127" s="9"/>
      <c r="G127" s="23"/>
      <c r="H127" s="9"/>
      <c r="I127" s="23"/>
      <c r="J127" s="9"/>
      <c r="K127" s="23"/>
      <c r="L127" s="9"/>
      <c r="M127" s="23"/>
      <c r="N127" s="9"/>
      <c r="O127" s="23"/>
      <c r="P127" s="9"/>
      <c r="Q127" s="23"/>
      <c r="R127" s="14">
        <f t="shared" si="6"/>
        <v>0</v>
      </c>
      <c r="S127" s="38"/>
    </row>
    <row r="128" spans="1:19" ht="12.75">
      <c r="A128" s="4" t="s">
        <v>63</v>
      </c>
      <c r="B128" s="6"/>
      <c r="C128" s="23"/>
      <c r="D128" s="9"/>
      <c r="E128" s="23"/>
      <c r="F128" s="9"/>
      <c r="G128" s="23"/>
      <c r="H128" s="9"/>
      <c r="I128" s="23"/>
      <c r="J128" s="9"/>
      <c r="K128" s="23"/>
      <c r="L128" s="9"/>
      <c r="M128" s="23"/>
      <c r="N128" s="9"/>
      <c r="O128" s="23"/>
      <c r="P128" s="9"/>
      <c r="Q128" s="23"/>
      <c r="R128" s="14">
        <f t="shared" si="6"/>
        <v>0</v>
      </c>
      <c r="S128" s="38"/>
    </row>
    <row r="129" spans="1:19" ht="12.75">
      <c r="A129" s="4" t="s">
        <v>64</v>
      </c>
      <c r="B129" s="6"/>
      <c r="C129" s="23"/>
      <c r="D129" s="9"/>
      <c r="E129" s="23"/>
      <c r="F129" s="9"/>
      <c r="G129" s="23"/>
      <c r="H129" s="9"/>
      <c r="I129" s="23"/>
      <c r="J129" s="9"/>
      <c r="K129" s="23"/>
      <c r="L129" s="9"/>
      <c r="M129" s="23"/>
      <c r="N129" s="9"/>
      <c r="O129" s="23"/>
      <c r="P129" s="9"/>
      <c r="Q129" s="23"/>
      <c r="R129" s="14">
        <f t="shared" si="6"/>
        <v>0</v>
      </c>
      <c r="S129" s="38"/>
    </row>
    <row r="130" spans="1:19" ht="12.75">
      <c r="A130" s="4" t="s">
        <v>65</v>
      </c>
      <c r="B130" s="6"/>
      <c r="C130" s="23"/>
      <c r="D130" s="9"/>
      <c r="E130" s="23"/>
      <c r="F130" s="9"/>
      <c r="G130" s="23"/>
      <c r="H130" s="9"/>
      <c r="I130" s="23"/>
      <c r="J130" s="9"/>
      <c r="K130" s="23"/>
      <c r="L130" s="9"/>
      <c r="M130" s="23"/>
      <c r="N130" s="9"/>
      <c r="O130" s="23"/>
      <c r="P130" s="9"/>
      <c r="Q130" s="23"/>
      <c r="R130" s="14">
        <f t="shared" si="6"/>
        <v>0</v>
      </c>
      <c r="S130" s="38"/>
    </row>
    <row r="131" spans="1:19" ht="12.75">
      <c r="A131" s="4" t="s">
        <v>66</v>
      </c>
      <c r="B131" s="6"/>
      <c r="C131" s="23"/>
      <c r="D131" s="9"/>
      <c r="E131" s="23"/>
      <c r="F131" s="9"/>
      <c r="G131" s="23"/>
      <c r="H131" s="9"/>
      <c r="I131" s="23"/>
      <c r="J131" s="9"/>
      <c r="K131" s="23"/>
      <c r="L131" s="9"/>
      <c r="M131" s="23"/>
      <c r="N131" s="9"/>
      <c r="O131" s="23"/>
      <c r="P131" s="9"/>
      <c r="Q131" s="23"/>
      <c r="R131" s="14">
        <f t="shared" si="6"/>
        <v>0</v>
      </c>
      <c r="S131" s="38"/>
    </row>
    <row r="132" spans="1:19" ht="12.75">
      <c r="A132" s="4" t="s">
        <v>67</v>
      </c>
      <c r="B132" s="6"/>
      <c r="C132" s="23"/>
      <c r="D132" s="9"/>
      <c r="E132" s="23"/>
      <c r="F132" s="9"/>
      <c r="G132" s="23"/>
      <c r="H132" s="9"/>
      <c r="I132" s="23"/>
      <c r="J132" s="9"/>
      <c r="K132" s="23"/>
      <c r="L132" s="9"/>
      <c r="M132" s="23"/>
      <c r="N132" s="9"/>
      <c r="O132" s="23"/>
      <c r="P132" s="9"/>
      <c r="Q132" s="23"/>
      <c r="R132" s="14">
        <f t="shared" si="6"/>
        <v>0</v>
      </c>
      <c r="S132" s="38"/>
    </row>
    <row r="133" spans="1:19" ht="12.75">
      <c r="A133" s="4" t="s">
        <v>68</v>
      </c>
      <c r="B133" s="6"/>
      <c r="C133" s="23"/>
      <c r="D133" s="9"/>
      <c r="E133" s="23"/>
      <c r="F133" s="9"/>
      <c r="G133" s="23"/>
      <c r="H133" s="9"/>
      <c r="I133" s="23"/>
      <c r="J133" s="9"/>
      <c r="K133" s="23"/>
      <c r="L133" s="9"/>
      <c r="M133" s="23"/>
      <c r="N133" s="9"/>
      <c r="O133" s="23"/>
      <c r="P133" s="9"/>
      <c r="Q133" s="23"/>
      <c r="R133" s="14">
        <f t="shared" si="6"/>
        <v>0</v>
      </c>
      <c r="S133" s="38"/>
    </row>
    <row r="134" spans="1:19" ht="12.75">
      <c r="A134" s="4" t="s">
        <v>69</v>
      </c>
      <c r="B134" s="6"/>
      <c r="C134" s="23"/>
      <c r="D134" s="9"/>
      <c r="E134" s="23"/>
      <c r="F134" s="9"/>
      <c r="G134" s="23"/>
      <c r="H134" s="9"/>
      <c r="I134" s="23"/>
      <c r="J134" s="9"/>
      <c r="K134" s="23"/>
      <c r="L134" s="9"/>
      <c r="M134" s="23"/>
      <c r="N134" s="9"/>
      <c r="O134" s="23"/>
      <c r="P134" s="9"/>
      <c r="Q134" s="23"/>
      <c r="R134" s="14">
        <f aca="true" t="shared" si="7" ref="R134:R165">SUM(B134:Q134)</f>
        <v>0</v>
      </c>
      <c r="S134" s="38"/>
    </row>
    <row r="135" spans="1:19" ht="12.75">
      <c r="A135" s="4" t="s">
        <v>70</v>
      </c>
      <c r="B135" s="6"/>
      <c r="C135" s="23"/>
      <c r="D135" s="9"/>
      <c r="E135" s="23"/>
      <c r="F135" s="9"/>
      <c r="G135" s="23"/>
      <c r="H135" s="9"/>
      <c r="I135" s="23"/>
      <c r="J135" s="9"/>
      <c r="K135" s="23"/>
      <c r="L135" s="9"/>
      <c r="M135" s="23"/>
      <c r="N135" s="9"/>
      <c r="O135" s="23"/>
      <c r="P135" s="9"/>
      <c r="Q135" s="23"/>
      <c r="R135" s="14">
        <f t="shared" si="7"/>
        <v>0</v>
      </c>
      <c r="S135" s="38"/>
    </row>
    <row r="136" spans="1:19" ht="12.75">
      <c r="A136" s="4" t="s">
        <v>71</v>
      </c>
      <c r="B136" s="6"/>
      <c r="C136" s="23"/>
      <c r="D136" s="9"/>
      <c r="E136" s="23"/>
      <c r="F136" s="9"/>
      <c r="G136" s="23"/>
      <c r="H136" s="9"/>
      <c r="I136" s="23"/>
      <c r="J136" s="9"/>
      <c r="K136" s="23"/>
      <c r="L136" s="9"/>
      <c r="M136" s="23"/>
      <c r="N136" s="9"/>
      <c r="O136" s="23"/>
      <c r="P136" s="9"/>
      <c r="Q136" s="23"/>
      <c r="R136" s="14">
        <f t="shared" si="7"/>
        <v>0</v>
      </c>
      <c r="S136" s="38"/>
    </row>
    <row r="137" spans="1:19" ht="12.75">
      <c r="A137" s="4" t="s">
        <v>72</v>
      </c>
      <c r="B137" s="6"/>
      <c r="C137" s="23"/>
      <c r="D137" s="9"/>
      <c r="E137" s="23"/>
      <c r="F137" s="9"/>
      <c r="G137" s="23"/>
      <c r="H137" s="9"/>
      <c r="I137" s="23"/>
      <c r="J137" s="9"/>
      <c r="K137" s="23"/>
      <c r="L137" s="9"/>
      <c r="M137" s="23"/>
      <c r="N137" s="9"/>
      <c r="O137" s="23"/>
      <c r="P137" s="9"/>
      <c r="Q137" s="23"/>
      <c r="R137" s="14">
        <f t="shared" si="7"/>
        <v>0</v>
      </c>
      <c r="S137" s="38"/>
    </row>
    <row r="138" spans="1:19" ht="12.75">
      <c r="A138" s="4" t="s">
        <v>73</v>
      </c>
      <c r="B138" s="6"/>
      <c r="C138" s="23"/>
      <c r="D138" s="9"/>
      <c r="E138" s="23"/>
      <c r="F138" s="9"/>
      <c r="G138" s="23"/>
      <c r="H138" s="9"/>
      <c r="I138" s="23"/>
      <c r="J138" s="9"/>
      <c r="K138" s="23"/>
      <c r="L138" s="9"/>
      <c r="M138" s="23"/>
      <c r="N138" s="9"/>
      <c r="O138" s="23"/>
      <c r="P138" s="9"/>
      <c r="Q138" s="23"/>
      <c r="R138" s="14">
        <f t="shared" si="7"/>
        <v>0</v>
      </c>
      <c r="S138" s="38"/>
    </row>
    <row r="139" spans="1:19" ht="12.75">
      <c r="A139" s="4" t="s">
        <v>74</v>
      </c>
      <c r="B139" s="6"/>
      <c r="C139" s="23"/>
      <c r="D139" s="9"/>
      <c r="E139" s="23"/>
      <c r="F139" s="9"/>
      <c r="G139" s="23"/>
      <c r="H139" s="9"/>
      <c r="I139" s="23"/>
      <c r="J139" s="9"/>
      <c r="K139" s="23"/>
      <c r="L139" s="9"/>
      <c r="M139" s="23"/>
      <c r="N139" s="9"/>
      <c r="O139" s="23"/>
      <c r="P139" s="9"/>
      <c r="Q139" s="23"/>
      <c r="R139" s="14">
        <f t="shared" si="7"/>
        <v>0</v>
      </c>
      <c r="S139" s="38"/>
    </row>
    <row r="140" spans="1:19" ht="12.75">
      <c r="A140" s="4" t="s">
        <v>75</v>
      </c>
      <c r="B140" s="6"/>
      <c r="C140" s="23"/>
      <c r="D140" s="9"/>
      <c r="E140" s="23"/>
      <c r="F140" s="9"/>
      <c r="G140" s="23"/>
      <c r="H140" s="9"/>
      <c r="I140" s="23"/>
      <c r="J140" s="9"/>
      <c r="K140" s="23"/>
      <c r="L140" s="9"/>
      <c r="M140" s="23"/>
      <c r="N140" s="9"/>
      <c r="O140" s="23"/>
      <c r="P140" s="9"/>
      <c r="Q140" s="23"/>
      <c r="R140" s="14">
        <f t="shared" si="7"/>
        <v>0</v>
      </c>
      <c r="S140" s="38"/>
    </row>
    <row r="141" spans="1:19" ht="12.75">
      <c r="A141" s="4" t="s">
        <v>76</v>
      </c>
      <c r="B141" s="6"/>
      <c r="C141" s="23"/>
      <c r="D141" s="9"/>
      <c r="E141" s="23"/>
      <c r="F141" s="9"/>
      <c r="G141" s="23"/>
      <c r="H141" s="9"/>
      <c r="I141" s="23"/>
      <c r="J141" s="9"/>
      <c r="K141" s="23"/>
      <c r="L141" s="9"/>
      <c r="M141" s="23"/>
      <c r="N141" s="9"/>
      <c r="O141" s="23"/>
      <c r="P141" s="9"/>
      <c r="Q141" s="23"/>
      <c r="R141" s="14">
        <f t="shared" si="7"/>
        <v>0</v>
      </c>
      <c r="S141" s="38"/>
    </row>
    <row r="142" spans="1:19" ht="12.75">
      <c r="A142" s="4" t="s">
        <v>77</v>
      </c>
      <c r="B142" s="6"/>
      <c r="C142" s="23"/>
      <c r="D142" s="9"/>
      <c r="E142" s="23"/>
      <c r="F142" s="9"/>
      <c r="G142" s="23"/>
      <c r="H142" s="9"/>
      <c r="I142" s="23"/>
      <c r="J142" s="9"/>
      <c r="K142" s="23"/>
      <c r="L142" s="9"/>
      <c r="M142" s="23"/>
      <c r="N142" s="9"/>
      <c r="O142" s="23"/>
      <c r="P142" s="9"/>
      <c r="Q142" s="23"/>
      <c r="R142" s="14">
        <f t="shared" si="7"/>
        <v>0</v>
      </c>
      <c r="S142" s="38"/>
    </row>
    <row r="143" spans="1:19" ht="12.75">
      <c r="A143" s="4" t="s">
        <v>78</v>
      </c>
      <c r="B143" s="6"/>
      <c r="C143" s="23"/>
      <c r="D143" s="9"/>
      <c r="E143" s="23"/>
      <c r="F143" s="9"/>
      <c r="G143" s="23"/>
      <c r="H143" s="9"/>
      <c r="I143" s="23"/>
      <c r="J143" s="9"/>
      <c r="K143" s="23"/>
      <c r="L143" s="9"/>
      <c r="M143" s="23"/>
      <c r="N143" s="9"/>
      <c r="O143" s="23"/>
      <c r="P143" s="9"/>
      <c r="Q143" s="23"/>
      <c r="R143" s="14">
        <f t="shared" si="7"/>
        <v>0</v>
      </c>
      <c r="S143" s="38"/>
    </row>
    <row r="144" spans="1:19" ht="12.75">
      <c r="A144" s="4" t="s">
        <v>79</v>
      </c>
      <c r="B144" s="6"/>
      <c r="C144" s="23"/>
      <c r="D144" s="9"/>
      <c r="E144" s="23"/>
      <c r="F144" s="9"/>
      <c r="G144" s="23"/>
      <c r="H144" s="9"/>
      <c r="I144" s="23"/>
      <c r="J144" s="9"/>
      <c r="K144" s="23"/>
      <c r="L144" s="9"/>
      <c r="M144" s="23"/>
      <c r="N144" s="9"/>
      <c r="O144" s="23"/>
      <c r="P144" s="9"/>
      <c r="Q144" s="23"/>
      <c r="R144" s="14">
        <f t="shared" si="7"/>
        <v>0</v>
      </c>
      <c r="S144" s="38"/>
    </row>
    <row r="145" spans="1:19" ht="12.75">
      <c r="A145" s="4" t="s">
        <v>80</v>
      </c>
      <c r="B145" s="6"/>
      <c r="C145" s="23"/>
      <c r="D145" s="9"/>
      <c r="E145" s="23"/>
      <c r="F145" s="9"/>
      <c r="G145" s="23"/>
      <c r="H145" s="9"/>
      <c r="I145" s="23"/>
      <c r="J145" s="9"/>
      <c r="K145" s="23"/>
      <c r="L145" s="9"/>
      <c r="M145" s="23"/>
      <c r="N145" s="9"/>
      <c r="O145" s="23"/>
      <c r="P145" s="9"/>
      <c r="Q145" s="23"/>
      <c r="R145" s="14">
        <f t="shared" si="7"/>
        <v>0</v>
      </c>
      <c r="S145" s="38"/>
    </row>
    <row r="146" spans="1:19" ht="12.75">
      <c r="A146" s="4" t="s">
        <v>81</v>
      </c>
      <c r="B146" s="6"/>
      <c r="C146" s="23"/>
      <c r="D146" s="9"/>
      <c r="E146" s="23"/>
      <c r="F146" s="9"/>
      <c r="G146" s="23"/>
      <c r="H146" s="9"/>
      <c r="I146" s="23"/>
      <c r="J146" s="9"/>
      <c r="K146" s="23"/>
      <c r="L146" s="9"/>
      <c r="M146" s="23"/>
      <c r="N146" s="9"/>
      <c r="O146" s="23"/>
      <c r="P146" s="9"/>
      <c r="Q146" s="23"/>
      <c r="R146" s="14">
        <f t="shared" si="7"/>
        <v>0</v>
      </c>
      <c r="S146" s="38"/>
    </row>
    <row r="147" spans="1:19" ht="12.75">
      <c r="A147" s="4" t="s">
        <v>82</v>
      </c>
      <c r="B147" s="6"/>
      <c r="C147" s="23"/>
      <c r="D147" s="9"/>
      <c r="E147" s="23"/>
      <c r="F147" s="9"/>
      <c r="G147" s="23"/>
      <c r="H147" s="9"/>
      <c r="I147" s="23"/>
      <c r="J147" s="9"/>
      <c r="K147" s="23"/>
      <c r="L147" s="9"/>
      <c r="M147" s="23"/>
      <c r="N147" s="9"/>
      <c r="O147" s="23"/>
      <c r="P147" s="9"/>
      <c r="Q147" s="23"/>
      <c r="R147" s="14">
        <f t="shared" si="7"/>
        <v>0</v>
      </c>
      <c r="S147" s="38"/>
    </row>
    <row r="148" spans="1:19" ht="12.75">
      <c r="A148" s="4" t="s">
        <v>83</v>
      </c>
      <c r="B148" s="6"/>
      <c r="C148" s="23"/>
      <c r="D148" s="9"/>
      <c r="E148" s="23"/>
      <c r="F148" s="9"/>
      <c r="G148" s="23"/>
      <c r="H148" s="9"/>
      <c r="I148" s="23"/>
      <c r="J148" s="9"/>
      <c r="K148" s="23"/>
      <c r="L148" s="9"/>
      <c r="M148" s="23"/>
      <c r="N148" s="9"/>
      <c r="O148" s="23"/>
      <c r="P148" s="9"/>
      <c r="Q148" s="23"/>
      <c r="R148" s="14">
        <f t="shared" si="7"/>
        <v>0</v>
      </c>
      <c r="S148" s="38"/>
    </row>
    <row r="149" spans="1:19" ht="12.75">
      <c r="A149" s="4" t="s">
        <v>84</v>
      </c>
      <c r="B149" s="6"/>
      <c r="C149" s="23"/>
      <c r="D149" s="9"/>
      <c r="E149" s="23"/>
      <c r="F149" s="9"/>
      <c r="G149" s="23"/>
      <c r="H149" s="9"/>
      <c r="I149" s="23"/>
      <c r="J149" s="9"/>
      <c r="K149" s="23"/>
      <c r="L149" s="9"/>
      <c r="M149" s="23"/>
      <c r="N149" s="9"/>
      <c r="O149" s="23"/>
      <c r="P149" s="9"/>
      <c r="Q149" s="23"/>
      <c r="R149" s="14">
        <f t="shared" si="7"/>
        <v>0</v>
      </c>
      <c r="S149" s="38"/>
    </row>
    <row r="150" spans="1:19" ht="12.75">
      <c r="A150" s="4" t="s">
        <v>85</v>
      </c>
      <c r="B150" s="6"/>
      <c r="C150" s="23"/>
      <c r="D150" s="9"/>
      <c r="E150" s="23"/>
      <c r="F150" s="9"/>
      <c r="G150" s="23"/>
      <c r="H150" s="9"/>
      <c r="I150" s="23"/>
      <c r="J150" s="9"/>
      <c r="K150" s="23"/>
      <c r="L150" s="9"/>
      <c r="M150" s="23"/>
      <c r="N150" s="9"/>
      <c r="O150" s="23"/>
      <c r="P150" s="9"/>
      <c r="Q150" s="23"/>
      <c r="R150" s="14">
        <f t="shared" si="7"/>
        <v>0</v>
      </c>
      <c r="S150" s="38"/>
    </row>
    <row r="151" spans="1:19" ht="12.75">
      <c r="A151" s="4" t="s">
        <v>86</v>
      </c>
      <c r="B151" s="6"/>
      <c r="C151" s="23"/>
      <c r="D151" s="9"/>
      <c r="E151" s="23"/>
      <c r="F151" s="9"/>
      <c r="G151" s="23"/>
      <c r="H151" s="9"/>
      <c r="I151" s="23"/>
      <c r="J151" s="9"/>
      <c r="K151" s="23"/>
      <c r="L151" s="9"/>
      <c r="M151" s="23"/>
      <c r="N151" s="9"/>
      <c r="O151" s="23"/>
      <c r="P151" s="9"/>
      <c r="Q151" s="23"/>
      <c r="R151" s="14">
        <f t="shared" si="7"/>
        <v>0</v>
      </c>
      <c r="S151" s="38"/>
    </row>
    <row r="152" spans="1:19" ht="12.75">
      <c r="A152" s="4" t="s">
        <v>87</v>
      </c>
      <c r="B152" s="6"/>
      <c r="C152" s="23"/>
      <c r="D152" s="9"/>
      <c r="E152" s="23"/>
      <c r="F152" s="9"/>
      <c r="G152" s="23"/>
      <c r="H152" s="9"/>
      <c r="I152" s="23"/>
      <c r="J152" s="9"/>
      <c r="K152" s="23"/>
      <c r="L152" s="9"/>
      <c r="M152" s="23"/>
      <c r="N152" s="9"/>
      <c r="O152" s="23"/>
      <c r="P152" s="9"/>
      <c r="Q152" s="23"/>
      <c r="R152" s="14">
        <f t="shared" si="7"/>
        <v>0</v>
      </c>
      <c r="S152" s="38"/>
    </row>
    <row r="153" spans="1:19" ht="12.75">
      <c r="A153" s="4" t="s">
        <v>88</v>
      </c>
      <c r="B153" s="6"/>
      <c r="C153" s="23"/>
      <c r="D153" s="9"/>
      <c r="E153" s="23"/>
      <c r="F153" s="9"/>
      <c r="G153" s="23"/>
      <c r="H153" s="9"/>
      <c r="I153" s="23"/>
      <c r="J153" s="9"/>
      <c r="K153" s="23"/>
      <c r="L153" s="9"/>
      <c r="M153" s="23"/>
      <c r="N153" s="9"/>
      <c r="O153" s="23"/>
      <c r="P153" s="9"/>
      <c r="Q153" s="23"/>
      <c r="R153" s="14">
        <f t="shared" si="7"/>
        <v>0</v>
      </c>
      <c r="S153" s="38"/>
    </row>
    <row r="154" spans="1:19" ht="12.75">
      <c r="A154" s="4" t="s">
        <v>89</v>
      </c>
      <c r="B154" s="6"/>
      <c r="C154" s="23"/>
      <c r="D154" s="9"/>
      <c r="E154" s="23"/>
      <c r="F154" s="9"/>
      <c r="G154" s="23"/>
      <c r="H154" s="9"/>
      <c r="I154" s="23"/>
      <c r="J154" s="9"/>
      <c r="K154" s="23"/>
      <c r="L154" s="9"/>
      <c r="M154" s="23"/>
      <c r="N154" s="9"/>
      <c r="O154" s="23"/>
      <c r="P154" s="9"/>
      <c r="Q154" s="23"/>
      <c r="R154" s="14">
        <f t="shared" si="7"/>
        <v>0</v>
      </c>
      <c r="S154" s="38"/>
    </row>
    <row r="155" spans="1:19" ht="12.75">
      <c r="A155" s="4" t="s">
        <v>233</v>
      </c>
      <c r="B155" s="6"/>
      <c r="C155" s="23"/>
      <c r="D155" s="9"/>
      <c r="E155" s="23"/>
      <c r="F155" s="9"/>
      <c r="G155" s="23"/>
      <c r="H155" s="9"/>
      <c r="I155" s="23"/>
      <c r="J155" s="9"/>
      <c r="K155" s="23"/>
      <c r="L155" s="9"/>
      <c r="M155" s="23"/>
      <c r="N155" s="9"/>
      <c r="O155" s="23"/>
      <c r="P155" s="9"/>
      <c r="Q155" s="23"/>
      <c r="R155" s="14">
        <f t="shared" si="7"/>
        <v>0</v>
      </c>
      <c r="S155" s="38"/>
    </row>
    <row r="156" spans="1:19" ht="12.75">
      <c r="A156" s="4" t="s">
        <v>234</v>
      </c>
      <c r="B156" s="6"/>
      <c r="C156" s="23"/>
      <c r="D156" s="9"/>
      <c r="E156" s="23"/>
      <c r="F156" s="9"/>
      <c r="G156" s="23"/>
      <c r="H156" s="9"/>
      <c r="I156" s="23"/>
      <c r="J156" s="9"/>
      <c r="K156" s="23"/>
      <c r="L156" s="9"/>
      <c r="M156" s="23"/>
      <c r="N156" s="9"/>
      <c r="O156" s="23"/>
      <c r="P156" s="9"/>
      <c r="Q156" s="23"/>
      <c r="R156" s="14">
        <f t="shared" si="7"/>
        <v>0</v>
      </c>
      <c r="S156" s="38"/>
    </row>
    <row r="157" spans="1:19" ht="12.75">
      <c r="A157" s="4" t="s">
        <v>235</v>
      </c>
      <c r="B157" s="6"/>
      <c r="C157" s="23"/>
      <c r="D157" s="9"/>
      <c r="E157" s="23"/>
      <c r="F157" s="9"/>
      <c r="G157" s="23"/>
      <c r="H157" s="9"/>
      <c r="I157" s="23"/>
      <c r="J157" s="9"/>
      <c r="K157" s="23"/>
      <c r="L157" s="9"/>
      <c r="M157" s="23"/>
      <c r="N157" s="9"/>
      <c r="O157" s="23"/>
      <c r="P157" s="9"/>
      <c r="Q157" s="23"/>
      <c r="R157" s="14">
        <f t="shared" si="7"/>
        <v>0</v>
      </c>
      <c r="S157" s="38"/>
    </row>
    <row r="158" spans="1:19" ht="12.75">
      <c r="A158" s="4" t="s">
        <v>236</v>
      </c>
      <c r="B158" s="6"/>
      <c r="C158" s="23"/>
      <c r="D158" s="9"/>
      <c r="E158" s="23"/>
      <c r="F158" s="9"/>
      <c r="G158" s="23"/>
      <c r="H158" s="9"/>
      <c r="I158" s="23"/>
      <c r="J158" s="9"/>
      <c r="K158" s="23"/>
      <c r="L158" s="9"/>
      <c r="M158" s="23"/>
      <c r="N158" s="9"/>
      <c r="O158" s="23"/>
      <c r="P158" s="9"/>
      <c r="Q158" s="23"/>
      <c r="R158" s="14">
        <f t="shared" si="7"/>
        <v>0</v>
      </c>
      <c r="S158" s="38"/>
    </row>
    <row r="159" spans="1:19" ht="12.75">
      <c r="A159" s="4" t="s">
        <v>237</v>
      </c>
      <c r="B159" s="6"/>
      <c r="C159" s="23"/>
      <c r="D159" s="9"/>
      <c r="E159" s="23"/>
      <c r="F159" s="9"/>
      <c r="G159" s="23"/>
      <c r="H159" s="9"/>
      <c r="I159" s="23"/>
      <c r="J159" s="9"/>
      <c r="K159" s="23"/>
      <c r="L159" s="9"/>
      <c r="M159" s="23"/>
      <c r="N159" s="9"/>
      <c r="O159" s="23"/>
      <c r="P159" s="9"/>
      <c r="Q159" s="23"/>
      <c r="R159" s="14">
        <f t="shared" si="7"/>
        <v>0</v>
      </c>
      <c r="S159" s="38"/>
    </row>
    <row r="160" spans="1:19" ht="12.75">
      <c r="A160" s="4" t="s">
        <v>238</v>
      </c>
      <c r="B160" s="6"/>
      <c r="C160" s="23"/>
      <c r="D160" s="9"/>
      <c r="E160" s="23"/>
      <c r="F160" s="9"/>
      <c r="G160" s="23"/>
      <c r="H160" s="9"/>
      <c r="I160" s="23"/>
      <c r="J160" s="9"/>
      <c r="K160" s="23"/>
      <c r="L160" s="9"/>
      <c r="M160" s="23"/>
      <c r="N160" s="9"/>
      <c r="O160" s="23"/>
      <c r="P160" s="9"/>
      <c r="Q160" s="23"/>
      <c r="R160" s="14">
        <f t="shared" si="7"/>
        <v>0</v>
      </c>
      <c r="S160" s="38"/>
    </row>
    <row r="161" spans="1:19" ht="12.75">
      <c r="A161" s="4" t="s">
        <v>239</v>
      </c>
      <c r="B161" s="6"/>
      <c r="C161" s="23"/>
      <c r="D161" s="9"/>
      <c r="E161" s="23"/>
      <c r="F161" s="9"/>
      <c r="G161" s="23"/>
      <c r="H161" s="9"/>
      <c r="I161" s="23"/>
      <c r="J161" s="9"/>
      <c r="K161" s="23"/>
      <c r="L161" s="9"/>
      <c r="M161" s="23"/>
      <c r="N161" s="9"/>
      <c r="O161" s="23"/>
      <c r="P161" s="9"/>
      <c r="Q161" s="23"/>
      <c r="R161" s="14">
        <f t="shared" si="7"/>
        <v>0</v>
      </c>
      <c r="S161" s="38"/>
    </row>
    <row r="162" spans="1:19" ht="12.75">
      <c r="A162" s="4" t="s">
        <v>240</v>
      </c>
      <c r="B162" s="6"/>
      <c r="C162" s="23"/>
      <c r="D162" s="9"/>
      <c r="E162" s="23"/>
      <c r="F162" s="9"/>
      <c r="G162" s="23"/>
      <c r="H162" s="9"/>
      <c r="I162" s="23"/>
      <c r="J162" s="9"/>
      <c r="K162" s="23"/>
      <c r="L162" s="9"/>
      <c r="M162" s="23"/>
      <c r="N162" s="9"/>
      <c r="O162" s="23"/>
      <c r="P162" s="9"/>
      <c r="Q162" s="23"/>
      <c r="R162" s="14">
        <f t="shared" si="7"/>
        <v>0</v>
      </c>
      <c r="S162" s="38"/>
    </row>
    <row r="163" spans="1:19" ht="12.75">
      <c r="A163" s="4" t="s">
        <v>241</v>
      </c>
      <c r="B163" s="6"/>
      <c r="C163" s="23"/>
      <c r="D163" s="9"/>
      <c r="E163" s="23"/>
      <c r="F163" s="9"/>
      <c r="G163" s="23"/>
      <c r="H163" s="9"/>
      <c r="I163" s="23"/>
      <c r="J163" s="9"/>
      <c r="K163" s="23"/>
      <c r="L163" s="9"/>
      <c r="M163" s="23"/>
      <c r="N163" s="9"/>
      <c r="O163" s="23"/>
      <c r="P163" s="9"/>
      <c r="Q163" s="23"/>
      <c r="R163" s="14">
        <f t="shared" si="7"/>
        <v>0</v>
      </c>
      <c r="S163" s="38"/>
    </row>
    <row r="164" spans="1:19" ht="12.75">
      <c r="A164" s="4" t="s">
        <v>242</v>
      </c>
      <c r="B164" s="6"/>
      <c r="C164" s="23"/>
      <c r="D164" s="9"/>
      <c r="E164" s="23"/>
      <c r="F164" s="9"/>
      <c r="G164" s="23"/>
      <c r="H164" s="9"/>
      <c r="I164" s="23"/>
      <c r="J164" s="9"/>
      <c r="K164" s="23"/>
      <c r="L164" s="9"/>
      <c r="M164" s="23"/>
      <c r="N164" s="9"/>
      <c r="O164" s="23"/>
      <c r="P164" s="9"/>
      <c r="Q164" s="23"/>
      <c r="R164" s="14">
        <f t="shared" si="7"/>
        <v>0</v>
      </c>
      <c r="S164" s="38"/>
    </row>
    <row r="165" spans="1:19" ht="12.75">
      <c r="A165" s="4" t="s">
        <v>90</v>
      </c>
      <c r="B165" s="6"/>
      <c r="C165" s="23"/>
      <c r="D165" s="9"/>
      <c r="E165" s="23"/>
      <c r="F165" s="9"/>
      <c r="G165" s="23"/>
      <c r="H165" s="9"/>
      <c r="I165" s="23"/>
      <c r="J165" s="9"/>
      <c r="K165" s="23"/>
      <c r="L165" s="9"/>
      <c r="M165" s="23"/>
      <c r="N165" s="9"/>
      <c r="O165" s="23"/>
      <c r="P165" s="9"/>
      <c r="Q165" s="23"/>
      <c r="R165" s="14">
        <f t="shared" si="7"/>
        <v>0</v>
      </c>
      <c r="S165" s="38"/>
    </row>
    <row r="166" spans="1:19" ht="12.75">
      <c r="A166" s="4" t="s">
        <v>91</v>
      </c>
      <c r="B166" s="6"/>
      <c r="C166" s="23"/>
      <c r="D166" s="9"/>
      <c r="E166" s="23"/>
      <c r="F166" s="9"/>
      <c r="G166" s="23"/>
      <c r="H166" s="9"/>
      <c r="I166" s="23"/>
      <c r="J166" s="9"/>
      <c r="K166" s="23"/>
      <c r="L166" s="9"/>
      <c r="M166" s="23"/>
      <c r="N166" s="9"/>
      <c r="O166" s="23"/>
      <c r="P166" s="9"/>
      <c r="Q166" s="23"/>
      <c r="R166" s="14">
        <f aca="true" t="shared" si="8" ref="R166:R197">SUM(B166:Q166)</f>
        <v>0</v>
      </c>
      <c r="S166" s="38"/>
    </row>
    <row r="167" spans="1:19" ht="12.75">
      <c r="A167" s="4" t="s">
        <v>92</v>
      </c>
      <c r="B167" s="6"/>
      <c r="C167" s="23"/>
      <c r="D167" s="9"/>
      <c r="E167" s="23"/>
      <c r="F167" s="9"/>
      <c r="G167" s="23"/>
      <c r="H167" s="9"/>
      <c r="I167" s="23"/>
      <c r="J167" s="9"/>
      <c r="K167" s="23"/>
      <c r="L167" s="9"/>
      <c r="M167" s="23"/>
      <c r="N167" s="9"/>
      <c r="O167" s="23"/>
      <c r="P167" s="9"/>
      <c r="Q167" s="23"/>
      <c r="R167" s="14">
        <f t="shared" si="8"/>
        <v>0</v>
      </c>
      <c r="S167" s="38"/>
    </row>
    <row r="168" spans="1:19" ht="12.75">
      <c r="A168" s="4" t="s">
        <v>93</v>
      </c>
      <c r="B168" s="6"/>
      <c r="C168" s="23"/>
      <c r="D168" s="9"/>
      <c r="E168" s="23"/>
      <c r="F168" s="9"/>
      <c r="G168" s="23"/>
      <c r="H168" s="9"/>
      <c r="I168" s="23"/>
      <c r="J168" s="9"/>
      <c r="K168" s="23"/>
      <c r="L168" s="9"/>
      <c r="M168" s="23"/>
      <c r="N168" s="9"/>
      <c r="O168" s="23"/>
      <c r="P168" s="9"/>
      <c r="Q168" s="23"/>
      <c r="R168" s="14">
        <f t="shared" si="8"/>
        <v>0</v>
      </c>
      <c r="S168" s="38"/>
    </row>
    <row r="169" spans="1:19" ht="12.75">
      <c r="A169" s="4" t="s">
        <v>94</v>
      </c>
      <c r="B169" s="6"/>
      <c r="C169" s="23"/>
      <c r="D169" s="9"/>
      <c r="E169" s="23"/>
      <c r="F169" s="9"/>
      <c r="G169" s="23"/>
      <c r="H169" s="9"/>
      <c r="I169" s="23"/>
      <c r="J169" s="9"/>
      <c r="K169" s="23"/>
      <c r="L169" s="9"/>
      <c r="M169" s="23"/>
      <c r="N169" s="9"/>
      <c r="O169" s="23"/>
      <c r="P169" s="9"/>
      <c r="Q169" s="23"/>
      <c r="R169" s="14">
        <f t="shared" si="8"/>
        <v>0</v>
      </c>
      <c r="S169" s="38"/>
    </row>
    <row r="170" spans="1:19" ht="12.75">
      <c r="A170" s="4" t="s">
        <v>95</v>
      </c>
      <c r="B170" s="6"/>
      <c r="C170" s="23"/>
      <c r="D170" s="9"/>
      <c r="E170" s="23"/>
      <c r="F170" s="9"/>
      <c r="G170" s="23"/>
      <c r="H170" s="9"/>
      <c r="I170" s="23"/>
      <c r="J170" s="9"/>
      <c r="K170" s="23"/>
      <c r="L170" s="9"/>
      <c r="M170" s="23"/>
      <c r="N170" s="9"/>
      <c r="O170" s="23"/>
      <c r="P170" s="9"/>
      <c r="Q170" s="23"/>
      <c r="R170" s="14">
        <f t="shared" si="8"/>
        <v>0</v>
      </c>
      <c r="S170" s="38"/>
    </row>
    <row r="171" spans="1:19" ht="12.75">
      <c r="A171" s="4" t="s">
        <v>96</v>
      </c>
      <c r="B171" s="6"/>
      <c r="C171" s="23"/>
      <c r="D171" s="9"/>
      <c r="E171" s="23"/>
      <c r="F171" s="9"/>
      <c r="G171" s="23"/>
      <c r="H171" s="9"/>
      <c r="I171" s="23"/>
      <c r="J171" s="9"/>
      <c r="K171" s="23"/>
      <c r="L171" s="9"/>
      <c r="M171" s="23"/>
      <c r="N171" s="9"/>
      <c r="O171" s="23"/>
      <c r="P171" s="9"/>
      <c r="Q171" s="23"/>
      <c r="R171" s="14">
        <f t="shared" si="8"/>
        <v>0</v>
      </c>
      <c r="S171" s="38"/>
    </row>
    <row r="172" spans="1:19" ht="12.75">
      <c r="A172" s="4" t="s">
        <v>97</v>
      </c>
      <c r="B172" s="6"/>
      <c r="C172" s="23"/>
      <c r="D172" s="9"/>
      <c r="E172" s="23"/>
      <c r="F172" s="9"/>
      <c r="G172" s="23"/>
      <c r="H172" s="9"/>
      <c r="I172" s="23"/>
      <c r="J172" s="9"/>
      <c r="K172" s="23"/>
      <c r="L172" s="9"/>
      <c r="M172" s="23"/>
      <c r="N172" s="9"/>
      <c r="O172" s="23"/>
      <c r="P172" s="9"/>
      <c r="Q172" s="23"/>
      <c r="R172" s="14">
        <f t="shared" si="8"/>
        <v>0</v>
      </c>
      <c r="S172" s="38"/>
    </row>
    <row r="173" spans="1:19" ht="12.75">
      <c r="A173" s="4" t="s">
        <v>98</v>
      </c>
      <c r="B173" s="6"/>
      <c r="C173" s="23"/>
      <c r="D173" s="9"/>
      <c r="E173" s="23"/>
      <c r="F173" s="9"/>
      <c r="G173" s="23"/>
      <c r="H173" s="9"/>
      <c r="I173" s="23"/>
      <c r="J173" s="9"/>
      <c r="K173" s="23"/>
      <c r="L173" s="9"/>
      <c r="M173" s="23"/>
      <c r="N173" s="9"/>
      <c r="O173" s="23"/>
      <c r="P173" s="9"/>
      <c r="Q173" s="23"/>
      <c r="R173" s="14">
        <f t="shared" si="8"/>
        <v>0</v>
      </c>
      <c r="S173" s="38"/>
    </row>
    <row r="174" spans="1:19" ht="12.75">
      <c r="A174" s="4" t="s">
        <v>99</v>
      </c>
      <c r="B174" s="6"/>
      <c r="C174" s="23"/>
      <c r="D174" s="9"/>
      <c r="E174" s="23"/>
      <c r="F174" s="9"/>
      <c r="G174" s="23"/>
      <c r="H174" s="9"/>
      <c r="I174" s="23"/>
      <c r="J174" s="9"/>
      <c r="K174" s="23"/>
      <c r="L174" s="9"/>
      <c r="M174" s="23"/>
      <c r="N174" s="9"/>
      <c r="O174" s="23"/>
      <c r="P174" s="9"/>
      <c r="Q174" s="23"/>
      <c r="R174" s="14">
        <f t="shared" si="8"/>
        <v>0</v>
      </c>
      <c r="S174" s="38"/>
    </row>
    <row r="175" spans="1:19" ht="12.75">
      <c r="A175" s="4" t="s">
        <v>100</v>
      </c>
      <c r="B175" s="6"/>
      <c r="C175" s="23"/>
      <c r="D175" s="9"/>
      <c r="E175" s="23"/>
      <c r="F175" s="9"/>
      <c r="G175" s="23"/>
      <c r="H175" s="9"/>
      <c r="I175" s="23"/>
      <c r="J175" s="9"/>
      <c r="K175" s="23"/>
      <c r="L175" s="9"/>
      <c r="M175" s="23"/>
      <c r="N175" s="9"/>
      <c r="O175" s="23"/>
      <c r="P175" s="9"/>
      <c r="Q175" s="23"/>
      <c r="R175" s="14">
        <f t="shared" si="8"/>
        <v>0</v>
      </c>
      <c r="S175" s="38"/>
    </row>
    <row r="176" spans="1:19" ht="12.75">
      <c r="A176" s="4" t="s">
        <v>101</v>
      </c>
      <c r="B176" s="6"/>
      <c r="C176" s="23"/>
      <c r="D176" s="9"/>
      <c r="E176" s="23"/>
      <c r="F176" s="9"/>
      <c r="G176" s="23"/>
      <c r="H176" s="9"/>
      <c r="I176" s="23"/>
      <c r="J176" s="9"/>
      <c r="K176" s="23"/>
      <c r="L176" s="9"/>
      <c r="M176" s="23"/>
      <c r="N176" s="9"/>
      <c r="O176" s="23"/>
      <c r="P176" s="9"/>
      <c r="Q176" s="23"/>
      <c r="R176" s="14">
        <f t="shared" si="8"/>
        <v>0</v>
      </c>
      <c r="S176" s="38"/>
    </row>
    <row r="177" spans="1:19" ht="12.75">
      <c r="A177" s="4" t="s">
        <v>102</v>
      </c>
      <c r="B177" s="6"/>
      <c r="C177" s="23"/>
      <c r="D177" s="9"/>
      <c r="E177" s="23"/>
      <c r="F177" s="9"/>
      <c r="G177" s="23"/>
      <c r="H177" s="9"/>
      <c r="I177" s="23"/>
      <c r="J177" s="9"/>
      <c r="K177" s="23"/>
      <c r="L177" s="9"/>
      <c r="M177" s="23"/>
      <c r="N177" s="9"/>
      <c r="O177" s="23"/>
      <c r="P177" s="9"/>
      <c r="Q177" s="23"/>
      <c r="R177" s="14">
        <f t="shared" si="8"/>
        <v>0</v>
      </c>
      <c r="S177" s="38"/>
    </row>
    <row r="178" spans="1:19" ht="12.75">
      <c r="A178" s="4" t="s">
        <v>103</v>
      </c>
      <c r="B178" s="6"/>
      <c r="C178" s="23"/>
      <c r="D178" s="9"/>
      <c r="E178" s="23"/>
      <c r="F178" s="9"/>
      <c r="G178" s="23"/>
      <c r="H178" s="9"/>
      <c r="I178" s="23"/>
      <c r="J178" s="9"/>
      <c r="K178" s="23"/>
      <c r="L178" s="9"/>
      <c r="M178" s="23"/>
      <c r="N178" s="9"/>
      <c r="O178" s="23"/>
      <c r="P178" s="9"/>
      <c r="Q178" s="23"/>
      <c r="R178" s="14">
        <f t="shared" si="8"/>
        <v>0</v>
      </c>
      <c r="S178" s="38"/>
    </row>
    <row r="179" spans="1:19" ht="12.75">
      <c r="A179" s="4" t="s">
        <v>104</v>
      </c>
      <c r="B179" s="6"/>
      <c r="C179" s="23"/>
      <c r="D179" s="9"/>
      <c r="E179" s="23"/>
      <c r="F179" s="9"/>
      <c r="G179" s="23"/>
      <c r="H179" s="9"/>
      <c r="I179" s="23"/>
      <c r="J179" s="9"/>
      <c r="K179" s="23"/>
      <c r="L179" s="9"/>
      <c r="M179" s="23"/>
      <c r="N179" s="9"/>
      <c r="O179" s="23"/>
      <c r="P179" s="9"/>
      <c r="Q179" s="23"/>
      <c r="R179" s="14">
        <f t="shared" si="8"/>
        <v>0</v>
      </c>
      <c r="S179" s="38"/>
    </row>
    <row r="180" spans="1:19" ht="12.75">
      <c r="A180" s="4" t="s">
        <v>105</v>
      </c>
      <c r="B180" s="6"/>
      <c r="C180" s="23"/>
      <c r="D180" s="9"/>
      <c r="E180" s="23"/>
      <c r="F180" s="9"/>
      <c r="G180" s="23"/>
      <c r="H180" s="9"/>
      <c r="I180" s="23"/>
      <c r="J180" s="9"/>
      <c r="K180" s="23"/>
      <c r="L180" s="9"/>
      <c r="M180" s="23"/>
      <c r="N180" s="9"/>
      <c r="O180" s="23"/>
      <c r="P180" s="9"/>
      <c r="Q180" s="23"/>
      <c r="R180" s="14">
        <f t="shared" si="8"/>
        <v>0</v>
      </c>
      <c r="S180" s="38"/>
    </row>
    <row r="181" spans="1:19" ht="12.75">
      <c r="A181" s="4" t="s">
        <v>106</v>
      </c>
      <c r="B181" s="6"/>
      <c r="C181" s="23"/>
      <c r="D181" s="9"/>
      <c r="E181" s="23"/>
      <c r="F181" s="9"/>
      <c r="G181" s="23"/>
      <c r="H181" s="9"/>
      <c r="I181" s="23"/>
      <c r="J181" s="9"/>
      <c r="K181" s="23"/>
      <c r="L181" s="9"/>
      <c r="M181" s="23"/>
      <c r="N181" s="9"/>
      <c r="O181" s="23"/>
      <c r="P181" s="9"/>
      <c r="Q181" s="23"/>
      <c r="R181" s="14">
        <f t="shared" si="8"/>
        <v>0</v>
      </c>
      <c r="S181" s="38"/>
    </row>
    <row r="182" spans="1:19" ht="12.75">
      <c r="A182" s="4" t="s">
        <v>107</v>
      </c>
      <c r="B182" s="6"/>
      <c r="C182" s="23"/>
      <c r="D182" s="9"/>
      <c r="E182" s="23"/>
      <c r="F182" s="9"/>
      <c r="G182" s="23"/>
      <c r="H182" s="9"/>
      <c r="I182" s="23"/>
      <c r="J182" s="9"/>
      <c r="K182" s="23"/>
      <c r="L182" s="9"/>
      <c r="M182" s="23"/>
      <c r="N182" s="9"/>
      <c r="O182" s="23"/>
      <c r="P182" s="9"/>
      <c r="Q182" s="23"/>
      <c r="R182" s="14">
        <f t="shared" si="8"/>
        <v>0</v>
      </c>
      <c r="S182" s="38"/>
    </row>
    <row r="183" spans="1:19" ht="12.75">
      <c r="A183" s="4" t="s">
        <v>108</v>
      </c>
      <c r="B183" s="6"/>
      <c r="C183" s="23"/>
      <c r="D183" s="9"/>
      <c r="E183" s="23"/>
      <c r="F183" s="9"/>
      <c r="G183" s="23"/>
      <c r="H183" s="9"/>
      <c r="I183" s="23"/>
      <c r="J183" s="9"/>
      <c r="K183" s="23"/>
      <c r="L183" s="9"/>
      <c r="M183" s="23"/>
      <c r="N183" s="9"/>
      <c r="O183" s="23"/>
      <c r="P183" s="9"/>
      <c r="Q183" s="23"/>
      <c r="R183" s="14">
        <f t="shared" si="8"/>
        <v>0</v>
      </c>
      <c r="S183" s="38"/>
    </row>
    <row r="184" spans="1:19" ht="12.75">
      <c r="A184" s="4" t="s">
        <v>109</v>
      </c>
      <c r="B184" s="6"/>
      <c r="C184" s="23"/>
      <c r="D184" s="9"/>
      <c r="E184" s="23"/>
      <c r="F184" s="9"/>
      <c r="G184" s="23"/>
      <c r="H184" s="9"/>
      <c r="I184" s="23"/>
      <c r="J184" s="9"/>
      <c r="K184" s="23"/>
      <c r="L184" s="9"/>
      <c r="M184" s="23"/>
      <c r="N184" s="9"/>
      <c r="O184" s="23"/>
      <c r="P184" s="9"/>
      <c r="Q184" s="23"/>
      <c r="R184" s="14">
        <f t="shared" si="8"/>
        <v>0</v>
      </c>
      <c r="S184" s="38"/>
    </row>
    <row r="185" spans="1:19" ht="12.75">
      <c r="A185" s="4" t="s">
        <v>110</v>
      </c>
      <c r="B185" s="6"/>
      <c r="C185" s="23"/>
      <c r="D185" s="9"/>
      <c r="E185" s="23"/>
      <c r="F185" s="9"/>
      <c r="G185" s="23"/>
      <c r="H185" s="9"/>
      <c r="I185" s="23"/>
      <c r="J185" s="9"/>
      <c r="K185" s="23"/>
      <c r="L185" s="9"/>
      <c r="M185" s="23"/>
      <c r="N185" s="9"/>
      <c r="O185" s="23"/>
      <c r="P185" s="9"/>
      <c r="Q185" s="23"/>
      <c r="R185" s="14">
        <f t="shared" si="8"/>
        <v>0</v>
      </c>
      <c r="S185" s="38"/>
    </row>
    <row r="186" spans="1:19" ht="12.75">
      <c r="A186" s="4" t="s">
        <v>111</v>
      </c>
      <c r="B186" s="6"/>
      <c r="C186" s="23"/>
      <c r="D186" s="9"/>
      <c r="E186" s="23"/>
      <c r="F186" s="9"/>
      <c r="G186" s="23"/>
      <c r="H186" s="9"/>
      <c r="I186" s="23"/>
      <c r="J186" s="9"/>
      <c r="K186" s="23"/>
      <c r="L186" s="9"/>
      <c r="M186" s="23"/>
      <c r="N186" s="9"/>
      <c r="O186" s="23"/>
      <c r="P186" s="9"/>
      <c r="Q186" s="23"/>
      <c r="R186" s="14">
        <f t="shared" si="8"/>
        <v>0</v>
      </c>
      <c r="S186" s="38"/>
    </row>
    <row r="187" spans="1:19" ht="12.75">
      <c r="A187" s="4" t="s">
        <v>112</v>
      </c>
      <c r="B187" s="6"/>
      <c r="C187" s="23"/>
      <c r="D187" s="9"/>
      <c r="E187" s="23"/>
      <c r="F187" s="9"/>
      <c r="G187" s="23"/>
      <c r="H187" s="9"/>
      <c r="I187" s="23"/>
      <c r="J187" s="9"/>
      <c r="K187" s="23"/>
      <c r="L187" s="9"/>
      <c r="M187" s="23"/>
      <c r="N187" s="9"/>
      <c r="O187" s="23"/>
      <c r="P187" s="9"/>
      <c r="Q187" s="23"/>
      <c r="R187" s="14">
        <f t="shared" si="8"/>
        <v>0</v>
      </c>
      <c r="S187" s="38"/>
    </row>
    <row r="188" spans="1:19" ht="12.75">
      <c r="A188" s="4" t="s">
        <v>113</v>
      </c>
      <c r="B188" s="6"/>
      <c r="C188" s="23"/>
      <c r="D188" s="9"/>
      <c r="E188" s="23"/>
      <c r="F188" s="9"/>
      <c r="G188" s="23"/>
      <c r="H188" s="9"/>
      <c r="I188" s="23"/>
      <c r="J188" s="9"/>
      <c r="K188" s="23"/>
      <c r="L188" s="9"/>
      <c r="M188" s="23"/>
      <c r="N188" s="9"/>
      <c r="O188" s="23"/>
      <c r="P188" s="9"/>
      <c r="Q188" s="23"/>
      <c r="R188" s="14">
        <f t="shared" si="8"/>
        <v>0</v>
      </c>
      <c r="S188" s="38"/>
    </row>
    <row r="189" spans="1:19" ht="12.75">
      <c r="A189" s="4" t="s">
        <v>114</v>
      </c>
      <c r="B189" s="6"/>
      <c r="C189" s="23"/>
      <c r="D189" s="9"/>
      <c r="E189" s="23"/>
      <c r="F189" s="9"/>
      <c r="G189" s="23"/>
      <c r="H189" s="9"/>
      <c r="I189" s="23"/>
      <c r="J189" s="9"/>
      <c r="K189" s="23"/>
      <c r="L189" s="9"/>
      <c r="M189" s="23"/>
      <c r="N189" s="9"/>
      <c r="O189" s="23"/>
      <c r="P189" s="9"/>
      <c r="Q189" s="23"/>
      <c r="R189" s="14">
        <f t="shared" si="8"/>
        <v>0</v>
      </c>
      <c r="S189" s="38"/>
    </row>
    <row r="190" spans="1:19" ht="12.75">
      <c r="A190" s="4" t="s">
        <v>115</v>
      </c>
      <c r="B190" s="6"/>
      <c r="C190" s="23"/>
      <c r="D190" s="9"/>
      <c r="E190" s="23"/>
      <c r="F190" s="9"/>
      <c r="G190" s="23"/>
      <c r="H190" s="9"/>
      <c r="I190" s="23"/>
      <c r="J190" s="9"/>
      <c r="K190" s="23"/>
      <c r="L190" s="9"/>
      <c r="M190" s="23"/>
      <c r="N190" s="9"/>
      <c r="O190" s="23"/>
      <c r="P190" s="9"/>
      <c r="Q190" s="23"/>
      <c r="R190" s="14">
        <f t="shared" si="8"/>
        <v>0</v>
      </c>
      <c r="S190" s="38"/>
    </row>
    <row r="191" spans="1:19" ht="12.75">
      <c r="A191" s="4" t="s">
        <v>116</v>
      </c>
      <c r="B191" s="6"/>
      <c r="C191" s="23"/>
      <c r="D191" s="9"/>
      <c r="E191" s="23"/>
      <c r="F191" s="9"/>
      <c r="G191" s="23"/>
      <c r="H191" s="9"/>
      <c r="I191" s="23"/>
      <c r="J191" s="9"/>
      <c r="K191" s="23"/>
      <c r="L191" s="9"/>
      <c r="M191" s="23"/>
      <c r="N191" s="9"/>
      <c r="O191" s="23"/>
      <c r="P191" s="9"/>
      <c r="Q191" s="23"/>
      <c r="R191" s="14">
        <f t="shared" si="8"/>
        <v>0</v>
      </c>
      <c r="S191" s="38"/>
    </row>
    <row r="192" spans="1:19" ht="12.75">
      <c r="A192" s="4" t="s">
        <v>117</v>
      </c>
      <c r="B192" s="6"/>
      <c r="C192" s="23"/>
      <c r="D192" s="9"/>
      <c r="E192" s="23"/>
      <c r="F192" s="9"/>
      <c r="G192" s="23"/>
      <c r="H192" s="9"/>
      <c r="I192" s="23"/>
      <c r="J192" s="9"/>
      <c r="K192" s="23"/>
      <c r="L192" s="9"/>
      <c r="M192" s="23"/>
      <c r="N192" s="9"/>
      <c r="O192" s="23"/>
      <c r="P192" s="9"/>
      <c r="Q192" s="23"/>
      <c r="R192" s="14">
        <f t="shared" si="8"/>
        <v>0</v>
      </c>
      <c r="S192" s="38"/>
    </row>
    <row r="193" spans="1:19" ht="12.75">
      <c r="A193" s="4" t="s">
        <v>118</v>
      </c>
      <c r="B193" s="6"/>
      <c r="C193" s="23"/>
      <c r="D193" s="9"/>
      <c r="E193" s="23"/>
      <c r="F193" s="9"/>
      <c r="G193" s="23"/>
      <c r="H193" s="9"/>
      <c r="I193" s="23"/>
      <c r="J193" s="9"/>
      <c r="K193" s="23"/>
      <c r="L193" s="9"/>
      <c r="M193" s="23"/>
      <c r="N193" s="9"/>
      <c r="O193" s="23"/>
      <c r="P193" s="9"/>
      <c r="Q193" s="23"/>
      <c r="R193" s="14">
        <f t="shared" si="8"/>
        <v>0</v>
      </c>
      <c r="S193" s="38"/>
    </row>
    <row r="194" spans="1:19" ht="12.75">
      <c r="A194" s="4" t="s">
        <v>119</v>
      </c>
      <c r="B194" s="6"/>
      <c r="C194" s="23"/>
      <c r="D194" s="9"/>
      <c r="E194" s="23"/>
      <c r="F194" s="9"/>
      <c r="G194" s="23"/>
      <c r="H194" s="9"/>
      <c r="I194" s="23"/>
      <c r="J194" s="9"/>
      <c r="K194" s="23"/>
      <c r="L194" s="9"/>
      <c r="M194" s="23"/>
      <c r="N194" s="9"/>
      <c r="O194" s="23"/>
      <c r="P194" s="9"/>
      <c r="Q194" s="23"/>
      <c r="R194" s="14">
        <f t="shared" si="8"/>
        <v>0</v>
      </c>
      <c r="S194" s="38"/>
    </row>
    <row r="195" spans="1:19" ht="12.75">
      <c r="A195" s="4" t="s">
        <v>120</v>
      </c>
      <c r="B195" s="6"/>
      <c r="C195" s="23"/>
      <c r="D195" s="9"/>
      <c r="E195" s="23"/>
      <c r="F195" s="9"/>
      <c r="G195" s="23"/>
      <c r="H195" s="9"/>
      <c r="I195" s="23"/>
      <c r="J195" s="9"/>
      <c r="K195" s="23"/>
      <c r="L195" s="9"/>
      <c r="M195" s="23"/>
      <c r="N195" s="9"/>
      <c r="O195" s="23"/>
      <c r="P195" s="9"/>
      <c r="Q195" s="23"/>
      <c r="R195" s="14">
        <f t="shared" si="8"/>
        <v>0</v>
      </c>
      <c r="S195" s="38"/>
    </row>
    <row r="196" spans="1:19" ht="12.75">
      <c r="A196" s="4" t="s">
        <v>121</v>
      </c>
      <c r="B196" s="6"/>
      <c r="C196" s="23"/>
      <c r="D196" s="9"/>
      <c r="E196" s="23"/>
      <c r="F196" s="9"/>
      <c r="G196" s="23"/>
      <c r="H196" s="9"/>
      <c r="I196" s="23"/>
      <c r="J196" s="9"/>
      <c r="K196" s="23"/>
      <c r="L196" s="9"/>
      <c r="M196" s="23"/>
      <c r="N196" s="9"/>
      <c r="O196" s="23"/>
      <c r="P196" s="9"/>
      <c r="Q196" s="23"/>
      <c r="R196" s="14">
        <f t="shared" si="8"/>
        <v>0</v>
      </c>
      <c r="S196" s="38"/>
    </row>
    <row r="197" spans="1:19" ht="12.75">
      <c r="A197" s="4" t="s">
        <v>122</v>
      </c>
      <c r="B197" s="6"/>
      <c r="C197" s="23"/>
      <c r="D197" s="9"/>
      <c r="E197" s="23"/>
      <c r="F197" s="9"/>
      <c r="G197" s="23"/>
      <c r="H197" s="9"/>
      <c r="I197" s="23"/>
      <c r="J197" s="9"/>
      <c r="K197" s="23"/>
      <c r="L197" s="9"/>
      <c r="M197" s="23"/>
      <c r="N197" s="9"/>
      <c r="O197" s="23"/>
      <c r="P197" s="9"/>
      <c r="Q197" s="23"/>
      <c r="R197" s="14">
        <f t="shared" si="8"/>
        <v>0</v>
      </c>
      <c r="S197" s="38"/>
    </row>
    <row r="198" spans="1:19" ht="12.75">
      <c r="A198" s="4" t="s">
        <v>123</v>
      </c>
      <c r="B198" s="6"/>
      <c r="C198" s="23"/>
      <c r="D198" s="9"/>
      <c r="E198" s="23"/>
      <c r="F198" s="9"/>
      <c r="G198" s="23"/>
      <c r="H198" s="9"/>
      <c r="I198" s="23"/>
      <c r="J198" s="9"/>
      <c r="K198" s="23"/>
      <c r="L198" s="9"/>
      <c r="M198" s="23"/>
      <c r="N198" s="9"/>
      <c r="O198" s="23"/>
      <c r="P198" s="9"/>
      <c r="Q198" s="23"/>
      <c r="R198" s="14">
        <f aca="true" t="shared" si="9" ref="R198:R205">SUM(B198:Q198)</f>
        <v>0</v>
      </c>
      <c r="S198" s="38"/>
    </row>
    <row r="199" spans="1:19" ht="12.75">
      <c r="A199" s="4" t="s">
        <v>124</v>
      </c>
      <c r="B199" s="6"/>
      <c r="C199" s="23"/>
      <c r="D199" s="9"/>
      <c r="E199" s="23"/>
      <c r="F199" s="9"/>
      <c r="G199" s="23"/>
      <c r="H199" s="9"/>
      <c r="I199" s="23"/>
      <c r="J199" s="9"/>
      <c r="K199" s="23"/>
      <c r="L199" s="9"/>
      <c r="M199" s="23"/>
      <c r="N199" s="9"/>
      <c r="O199" s="23"/>
      <c r="P199" s="9"/>
      <c r="Q199" s="23"/>
      <c r="R199" s="14">
        <f t="shared" si="9"/>
        <v>0</v>
      </c>
      <c r="S199" s="38"/>
    </row>
    <row r="200" spans="1:19" ht="12.75">
      <c r="A200" s="4" t="s">
        <v>125</v>
      </c>
      <c r="B200" s="6"/>
      <c r="C200" s="23"/>
      <c r="D200" s="9"/>
      <c r="E200" s="23"/>
      <c r="F200" s="9"/>
      <c r="G200" s="23"/>
      <c r="H200" s="9"/>
      <c r="I200" s="23"/>
      <c r="J200" s="9"/>
      <c r="K200" s="23"/>
      <c r="L200" s="9"/>
      <c r="M200" s="23"/>
      <c r="N200" s="9"/>
      <c r="O200" s="23"/>
      <c r="P200" s="9"/>
      <c r="Q200" s="23"/>
      <c r="R200" s="14">
        <f t="shared" si="9"/>
        <v>0</v>
      </c>
      <c r="S200" s="38"/>
    </row>
    <row r="201" spans="1:19" ht="12.75">
      <c r="A201" s="4" t="s">
        <v>126</v>
      </c>
      <c r="B201" s="6"/>
      <c r="C201" s="23"/>
      <c r="D201" s="9"/>
      <c r="E201" s="23"/>
      <c r="F201" s="9"/>
      <c r="G201" s="23"/>
      <c r="H201" s="9"/>
      <c r="I201" s="23"/>
      <c r="J201" s="9"/>
      <c r="K201" s="23"/>
      <c r="L201" s="9"/>
      <c r="M201" s="23"/>
      <c r="N201" s="9"/>
      <c r="O201" s="23"/>
      <c r="P201" s="9"/>
      <c r="Q201" s="23"/>
      <c r="R201" s="14">
        <f t="shared" si="9"/>
        <v>0</v>
      </c>
      <c r="S201" s="38"/>
    </row>
    <row r="202" spans="1:19" ht="12.75">
      <c r="A202" s="4" t="s">
        <v>127</v>
      </c>
      <c r="B202" s="6"/>
      <c r="C202" s="23"/>
      <c r="D202" s="9"/>
      <c r="E202" s="23"/>
      <c r="F202" s="9"/>
      <c r="G202" s="23"/>
      <c r="H202" s="9"/>
      <c r="I202" s="23"/>
      <c r="J202" s="9"/>
      <c r="K202" s="23"/>
      <c r="L202" s="9"/>
      <c r="M202" s="23"/>
      <c r="N202" s="9"/>
      <c r="O202" s="23"/>
      <c r="P202" s="9"/>
      <c r="Q202" s="23"/>
      <c r="R202" s="14">
        <f t="shared" si="9"/>
        <v>0</v>
      </c>
      <c r="S202" s="38"/>
    </row>
    <row r="203" spans="1:19" ht="12.75">
      <c r="A203" s="4" t="s">
        <v>128</v>
      </c>
      <c r="B203" s="6"/>
      <c r="C203" s="23"/>
      <c r="D203" s="9"/>
      <c r="E203" s="23"/>
      <c r="F203" s="9"/>
      <c r="G203" s="23"/>
      <c r="H203" s="9"/>
      <c r="I203" s="23"/>
      <c r="J203" s="9"/>
      <c r="K203" s="23"/>
      <c r="L203" s="9"/>
      <c r="M203" s="23"/>
      <c r="N203" s="9"/>
      <c r="O203" s="23"/>
      <c r="P203" s="9"/>
      <c r="Q203" s="23"/>
      <c r="R203" s="14">
        <f t="shared" si="9"/>
        <v>0</v>
      </c>
      <c r="S203" s="38"/>
    </row>
    <row r="204" spans="1:19" ht="12.75">
      <c r="A204" s="4" t="s">
        <v>129</v>
      </c>
      <c r="B204" s="6"/>
      <c r="C204" s="23"/>
      <c r="D204" s="9"/>
      <c r="E204" s="23"/>
      <c r="F204" s="9"/>
      <c r="G204" s="23"/>
      <c r="H204" s="9"/>
      <c r="I204" s="23"/>
      <c r="J204" s="9"/>
      <c r="K204" s="23"/>
      <c r="L204" s="9"/>
      <c r="M204" s="23"/>
      <c r="N204" s="9"/>
      <c r="O204" s="23"/>
      <c r="P204" s="9"/>
      <c r="Q204" s="23"/>
      <c r="R204" s="14">
        <f t="shared" si="9"/>
        <v>0</v>
      </c>
      <c r="S204" s="38"/>
    </row>
    <row r="205" spans="1:19" ht="13.5" thickBot="1">
      <c r="A205" s="4" t="s">
        <v>130</v>
      </c>
      <c r="B205" s="7"/>
      <c r="C205" s="24"/>
      <c r="D205" s="10"/>
      <c r="E205" s="24"/>
      <c r="F205" s="10"/>
      <c r="G205" s="24"/>
      <c r="H205" s="10"/>
      <c r="I205" s="24"/>
      <c r="J205" s="10"/>
      <c r="K205" s="24"/>
      <c r="L205" s="10"/>
      <c r="M205" s="24"/>
      <c r="N205" s="10"/>
      <c r="O205" s="24"/>
      <c r="P205" s="10"/>
      <c r="Q205" s="24"/>
      <c r="R205" s="14">
        <f t="shared" si="9"/>
        <v>0</v>
      </c>
      <c r="S205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5"/>
  <sheetViews>
    <sheetView workbookViewId="0" topLeftCell="A1">
      <pane ySplit="1545" topLeftCell="BM6" activePane="bottomLeft" state="split"/>
      <selection pane="topLeft" activeCell="B5" sqref="B5"/>
      <selection pane="bottomLeft" activeCell="A6" sqref="A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5" customWidth="1"/>
    <col min="4" max="4" width="7.7109375" style="2" customWidth="1"/>
    <col min="5" max="5" width="7.7109375" style="25" customWidth="1"/>
    <col min="6" max="6" width="7.7109375" style="2" customWidth="1"/>
    <col min="7" max="7" width="7.7109375" style="25" customWidth="1"/>
    <col min="8" max="8" width="7.7109375" style="2" customWidth="1"/>
    <col min="9" max="9" width="7.7109375" style="25" customWidth="1"/>
    <col min="10" max="10" width="7.7109375" style="2" customWidth="1"/>
    <col min="11" max="11" width="7.7109375" style="25" customWidth="1"/>
    <col min="12" max="12" width="7.7109375" style="2" customWidth="1"/>
    <col min="13" max="13" width="7.7109375" style="25" customWidth="1"/>
    <col min="14" max="14" width="7.7109375" style="2" customWidth="1"/>
    <col min="15" max="15" width="7.7109375" style="25" customWidth="1"/>
    <col min="16" max="16" width="7.7109375" style="2" customWidth="1"/>
    <col min="17" max="17" width="7.7109375" style="25" customWidth="1"/>
    <col min="18" max="18" width="2.8515625" style="11" customWidth="1"/>
    <col min="19" max="19" width="2.8515625" style="37" customWidth="1"/>
    <col min="21" max="21" width="1.57421875" style="0" bestFit="1" customWidth="1"/>
  </cols>
  <sheetData>
    <row r="1" spans="1:24" ht="12.75">
      <c r="A1" s="131" t="s">
        <v>132</v>
      </c>
      <c r="B1" s="16">
        <f aca="true" t="shared" si="0" ref="B1:Q1">SUM(B6:B506)</f>
        <v>176</v>
      </c>
      <c r="C1" s="30">
        <f t="shared" si="0"/>
        <v>94</v>
      </c>
      <c r="D1" s="16">
        <f t="shared" si="0"/>
        <v>133</v>
      </c>
      <c r="E1" s="30">
        <f t="shared" si="0"/>
        <v>137</v>
      </c>
      <c r="F1" s="16">
        <f t="shared" si="0"/>
        <v>143</v>
      </c>
      <c r="G1" s="30">
        <f t="shared" si="0"/>
        <v>122</v>
      </c>
      <c r="H1" s="16">
        <f t="shared" si="0"/>
        <v>131</v>
      </c>
      <c r="I1" s="30">
        <f t="shared" si="0"/>
        <v>134</v>
      </c>
      <c r="J1" s="16">
        <f t="shared" si="0"/>
        <v>175</v>
      </c>
      <c r="K1" s="30">
        <f t="shared" si="0"/>
        <v>90</v>
      </c>
      <c r="L1" s="16">
        <f t="shared" si="0"/>
        <v>120</v>
      </c>
      <c r="M1" s="30">
        <f t="shared" si="0"/>
        <v>145</v>
      </c>
      <c r="N1" s="16">
        <f t="shared" si="0"/>
        <v>130</v>
      </c>
      <c r="O1" s="30">
        <f t="shared" si="0"/>
        <v>130</v>
      </c>
      <c r="P1" s="16">
        <f t="shared" si="0"/>
        <v>119</v>
      </c>
      <c r="Q1" s="16">
        <f t="shared" si="0"/>
        <v>141</v>
      </c>
      <c r="T1" s="36"/>
      <c r="X1" t="s">
        <v>180</v>
      </c>
    </row>
    <row r="2" spans="1:24" ht="12.75">
      <c r="A2" s="131" t="s">
        <v>153</v>
      </c>
      <c r="B2" s="26">
        <f>B1/(B1+C1)</f>
        <v>0.6518518518518519</v>
      </c>
      <c r="C2" s="31">
        <f>C1/(C1+B1)</f>
        <v>0.34814814814814815</v>
      </c>
      <c r="D2" s="26">
        <f>D1/(D1+E1)</f>
        <v>0.4925925925925926</v>
      </c>
      <c r="E2" s="31">
        <f>E1/(E1+D1)</f>
        <v>0.5074074074074074</v>
      </c>
      <c r="F2" s="26">
        <f>F1/(F1+G1)</f>
        <v>0.539622641509434</v>
      </c>
      <c r="G2" s="31">
        <f>G1/(G1+F1)</f>
        <v>0.46037735849056605</v>
      </c>
      <c r="H2" s="26">
        <f>H1/(H1+I1)</f>
        <v>0.49433962264150944</v>
      </c>
      <c r="I2" s="31">
        <f>I1/(I1+H1)</f>
        <v>0.5056603773584906</v>
      </c>
      <c r="J2" s="26">
        <f>J1/(J1+K1)</f>
        <v>0.660377358490566</v>
      </c>
      <c r="K2" s="31">
        <f>K1/(K1+J1)</f>
        <v>0.33962264150943394</v>
      </c>
      <c r="L2" s="26">
        <f>L1/(L1+M1)</f>
        <v>0.4528301886792453</v>
      </c>
      <c r="M2" s="31">
        <f>M1/(M1+L1)</f>
        <v>0.5471698113207547</v>
      </c>
      <c r="N2" s="26">
        <f>N1/(N1+O1)</f>
        <v>0.5</v>
      </c>
      <c r="O2" s="31">
        <f>O1/(O1+N1)</f>
        <v>0.5</v>
      </c>
      <c r="P2" s="26">
        <f>P1/(P1+Q1)</f>
        <v>0.4576923076923077</v>
      </c>
      <c r="Q2" s="26">
        <f>Q1/(Q1+P1)</f>
        <v>0.5423076923076923</v>
      </c>
      <c r="T2" s="36"/>
      <c r="X2" t="s">
        <v>170</v>
      </c>
    </row>
    <row r="3" spans="1:24" ht="12.75">
      <c r="A3" s="132" t="s">
        <v>131</v>
      </c>
      <c r="B3" s="17">
        <f aca="true" t="shared" si="1" ref="B3:Q3">COUNTA(B6:B506)</f>
        <v>54</v>
      </c>
      <c r="C3" s="32">
        <f t="shared" si="1"/>
        <v>54</v>
      </c>
      <c r="D3" s="17">
        <f t="shared" si="1"/>
        <v>54</v>
      </c>
      <c r="E3" s="17">
        <f t="shared" si="1"/>
        <v>54</v>
      </c>
      <c r="F3" s="35">
        <f t="shared" si="1"/>
        <v>53</v>
      </c>
      <c r="G3" s="32">
        <f t="shared" si="1"/>
        <v>53</v>
      </c>
      <c r="H3" s="17">
        <f t="shared" si="1"/>
        <v>53</v>
      </c>
      <c r="I3" s="32">
        <f t="shared" si="1"/>
        <v>53</v>
      </c>
      <c r="J3" s="17">
        <f t="shared" si="1"/>
        <v>53</v>
      </c>
      <c r="K3" s="32">
        <f t="shared" si="1"/>
        <v>53</v>
      </c>
      <c r="L3" s="17">
        <f t="shared" si="1"/>
        <v>53</v>
      </c>
      <c r="M3" s="32">
        <f t="shared" si="1"/>
        <v>53</v>
      </c>
      <c r="N3" s="17">
        <f t="shared" si="1"/>
        <v>52</v>
      </c>
      <c r="O3" s="32">
        <f t="shared" si="1"/>
        <v>52</v>
      </c>
      <c r="P3" s="17">
        <f t="shared" si="1"/>
        <v>52</v>
      </c>
      <c r="Q3" s="17">
        <f t="shared" si="1"/>
        <v>52</v>
      </c>
      <c r="X3" t="s">
        <v>191</v>
      </c>
    </row>
    <row r="4" spans="1:24" ht="12.75">
      <c r="A4" s="132" t="s">
        <v>133</v>
      </c>
      <c r="B4" s="18">
        <f aca="true" t="shared" si="2" ref="B4:Q4">COUNTIF(B6:B506,"&gt;2")/B3</f>
        <v>0.6851851851851852</v>
      </c>
      <c r="C4" s="33">
        <f t="shared" si="2"/>
        <v>0.3148148148148148</v>
      </c>
      <c r="D4" s="18">
        <f t="shared" si="2"/>
        <v>0.5</v>
      </c>
      <c r="E4" s="33">
        <f t="shared" si="2"/>
        <v>0.5</v>
      </c>
      <c r="F4" s="18">
        <f t="shared" si="2"/>
        <v>0.5094339622641509</v>
      </c>
      <c r="G4" s="33">
        <f t="shared" si="2"/>
        <v>0.49056603773584906</v>
      </c>
      <c r="H4" s="18">
        <f t="shared" si="2"/>
        <v>0.4339622641509434</v>
      </c>
      <c r="I4" s="33">
        <f t="shared" si="2"/>
        <v>0.5660377358490566</v>
      </c>
      <c r="J4" s="18">
        <f t="shared" si="2"/>
        <v>0.7358490566037735</v>
      </c>
      <c r="K4" s="33">
        <f t="shared" si="2"/>
        <v>0.2641509433962264</v>
      </c>
      <c r="L4" s="18">
        <f t="shared" si="2"/>
        <v>0.49056603773584906</v>
      </c>
      <c r="M4" s="33">
        <f t="shared" si="2"/>
        <v>0.5094339622641509</v>
      </c>
      <c r="N4" s="18">
        <f t="shared" si="2"/>
        <v>0.5384615384615384</v>
      </c>
      <c r="O4" s="33">
        <f t="shared" si="2"/>
        <v>0.46153846153846156</v>
      </c>
      <c r="P4" s="18">
        <f t="shared" si="2"/>
        <v>0.46153846153846156</v>
      </c>
      <c r="Q4" s="18">
        <f t="shared" si="2"/>
        <v>0.5384615384615384</v>
      </c>
      <c r="X4" t="s">
        <v>162</v>
      </c>
    </row>
    <row r="5" spans="1:24" ht="13.5" thickBot="1">
      <c r="A5" s="3"/>
      <c r="B5" s="20" t="s">
        <v>193</v>
      </c>
      <c r="C5" s="34" t="s">
        <v>243</v>
      </c>
      <c r="D5" s="29" t="s">
        <v>191</v>
      </c>
      <c r="E5" s="34" t="s">
        <v>244</v>
      </c>
      <c r="F5" s="29" t="s">
        <v>245</v>
      </c>
      <c r="G5" s="21" t="s">
        <v>158</v>
      </c>
      <c r="H5" s="19" t="s">
        <v>246</v>
      </c>
      <c r="I5" s="21" t="s">
        <v>135</v>
      </c>
      <c r="J5" s="19" t="s">
        <v>247</v>
      </c>
      <c r="K5" s="34" t="s">
        <v>176</v>
      </c>
      <c r="L5" s="29" t="s">
        <v>248</v>
      </c>
      <c r="M5" s="34" t="s">
        <v>249</v>
      </c>
      <c r="N5" s="133" t="s">
        <v>250</v>
      </c>
      <c r="O5" s="34" t="s">
        <v>146</v>
      </c>
      <c r="P5" s="29" t="s">
        <v>134</v>
      </c>
      <c r="Q5" s="21" t="s">
        <v>190</v>
      </c>
      <c r="X5" t="s">
        <v>163</v>
      </c>
    </row>
    <row r="6" spans="1:24" ht="12.75">
      <c r="A6" s="4" t="s">
        <v>181</v>
      </c>
      <c r="B6" s="5">
        <v>4</v>
      </c>
      <c r="C6" s="22">
        <v>1</v>
      </c>
      <c r="D6" s="8">
        <v>4</v>
      </c>
      <c r="E6" s="22">
        <v>1</v>
      </c>
      <c r="F6" s="8">
        <v>2</v>
      </c>
      <c r="G6" s="22">
        <v>3</v>
      </c>
      <c r="H6" s="8">
        <v>1</v>
      </c>
      <c r="I6" s="22">
        <v>4</v>
      </c>
      <c r="J6" s="8">
        <v>4</v>
      </c>
      <c r="K6" s="22">
        <v>1</v>
      </c>
      <c r="L6" s="8">
        <v>2</v>
      </c>
      <c r="M6" s="22">
        <v>3</v>
      </c>
      <c r="N6" s="8">
        <v>4</v>
      </c>
      <c r="O6" s="22">
        <v>1</v>
      </c>
      <c r="P6" s="8">
        <v>4</v>
      </c>
      <c r="Q6" s="22">
        <v>1</v>
      </c>
      <c r="R6" s="14">
        <f aca="true" t="shared" si="3" ref="R6:R37">SUM(B6:Q6)</f>
        <v>40</v>
      </c>
      <c r="S6" s="38"/>
      <c r="T6" s="12" t="s">
        <v>151</v>
      </c>
      <c r="X6" t="s">
        <v>158</v>
      </c>
    </row>
    <row r="7" spans="1:24" ht="12.75">
      <c r="A7" s="4" t="s">
        <v>137</v>
      </c>
      <c r="B7" s="6">
        <v>4</v>
      </c>
      <c r="C7" s="23">
        <v>1</v>
      </c>
      <c r="D7" s="9">
        <v>3</v>
      </c>
      <c r="E7" s="23">
        <v>2</v>
      </c>
      <c r="F7" s="9">
        <v>5</v>
      </c>
      <c r="G7" s="23">
        <v>0</v>
      </c>
      <c r="H7" s="9">
        <v>3</v>
      </c>
      <c r="I7" s="23">
        <v>2</v>
      </c>
      <c r="J7" s="9">
        <v>3</v>
      </c>
      <c r="K7" s="23">
        <v>2</v>
      </c>
      <c r="L7" s="9">
        <v>4</v>
      </c>
      <c r="M7" s="23">
        <v>1</v>
      </c>
      <c r="N7" s="9">
        <v>0</v>
      </c>
      <c r="O7" s="23">
        <v>5</v>
      </c>
      <c r="P7" s="9">
        <v>0</v>
      </c>
      <c r="Q7" s="23">
        <v>5</v>
      </c>
      <c r="R7" s="14">
        <f t="shared" si="3"/>
        <v>40</v>
      </c>
      <c r="S7" s="38"/>
      <c r="T7">
        <f>$B1</f>
        <v>176</v>
      </c>
      <c r="U7" t="s">
        <v>157</v>
      </c>
      <c r="V7" t="str">
        <f>$X$1</f>
        <v>Crono801</v>
      </c>
      <c r="X7" t="s">
        <v>219</v>
      </c>
    </row>
    <row r="8" spans="1:24" ht="12.75">
      <c r="A8" s="4" t="s">
        <v>245</v>
      </c>
      <c r="B8" s="6">
        <v>4</v>
      </c>
      <c r="C8" s="23">
        <v>1</v>
      </c>
      <c r="D8" s="9">
        <v>1</v>
      </c>
      <c r="E8" s="23">
        <v>4</v>
      </c>
      <c r="F8" s="9">
        <v>5</v>
      </c>
      <c r="G8" s="23">
        <v>0</v>
      </c>
      <c r="H8" s="9">
        <v>2</v>
      </c>
      <c r="I8" s="23">
        <v>3</v>
      </c>
      <c r="J8" s="9">
        <v>4</v>
      </c>
      <c r="K8" s="23">
        <v>1</v>
      </c>
      <c r="L8" s="9">
        <v>0</v>
      </c>
      <c r="M8" s="23">
        <v>5</v>
      </c>
      <c r="N8" s="9">
        <v>2</v>
      </c>
      <c r="O8" s="23">
        <v>3</v>
      </c>
      <c r="P8" s="9">
        <v>3</v>
      </c>
      <c r="Q8" s="23">
        <v>2</v>
      </c>
      <c r="R8" s="14">
        <f t="shared" si="3"/>
        <v>40</v>
      </c>
      <c r="S8" s="38"/>
      <c r="T8">
        <f>$C1</f>
        <v>94</v>
      </c>
      <c r="U8" t="s">
        <v>157</v>
      </c>
      <c r="V8" t="str">
        <f>$X$2</f>
        <v>Eeeevil Overlord</v>
      </c>
      <c r="X8" t="s">
        <v>160</v>
      </c>
    </row>
    <row r="9" spans="1:24" ht="12.75">
      <c r="A9" s="4" t="s">
        <v>146</v>
      </c>
      <c r="B9" s="6">
        <v>3</v>
      </c>
      <c r="C9" s="23">
        <v>2</v>
      </c>
      <c r="D9" s="9">
        <v>4</v>
      </c>
      <c r="E9" s="23">
        <v>1</v>
      </c>
      <c r="F9" s="9">
        <v>2</v>
      </c>
      <c r="G9" s="23">
        <v>3</v>
      </c>
      <c r="H9" s="9">
        <v>5</v>
      </c>
      <c r="I9" s="23">
        <v>0</v>
      </c>
      <c r="J9" s="9">
        <v>3</v>
      </c>
      <c r="K9" s="23">
        <v>2</v>
      </c>
      <c r="L9" s="9">
        <v>2</v>
      </c>
      <c r="M9" s="23">
        <v>3</v>
      </c>
      <c r="N9" s="9">
        <v>0</v>
      </c>
      <c r="O9" s="23">
        <v>5</v>
      </c>
      <c r="P9" s="9">
        <v>2</v>
      </c>
      <c r="Q9" s="23">
        <v>3</v>
      </c>
      <c r="R9" s="14">
        <f t="shared" si="3"/>
        <v>40</v>
      </c>
      <c r="S9" s="38"/>
      <c r="V9" s="27" t="s">
        <v>154</v>
      </c>
      <c r="X9" t="s">
        <v>168</v>
      </c>
    </row>
    <row r="10" spans="1:24" ht="12.75">
      <c r="A10" s="4" t="s">
        <v>144</v>
      </c>
      <c r="B10" s="6">
        <v>0</v>
      </c>
      <c r="C10" s="23">
        <v>5</v>
      </c>
      <c r="D10" s="9">
        <v>3</v>
      </c>
      <c r="E10" s="23">
        <v>2</v>
      </c>
      <c r="F10" s="9">
        <v>3</v>
      </c>
      <c r="G10" s="23">
        <v>2</v>
      </c>
      <c r="H10" s="9">
        <v>3</v>
      </c>
      <c r="I10" s="23">
        <v>2</v>
      </c>
      <c r="J10" s="9">
        <v>3</v>
      </c>
      <c r="K10" s="23">
        <v>2</v>
      </c>
      <c r="L10" s="9">
        <v>3</v>
      </c>
      <c r="M10" s="23">
        <v>2</v>
      </c>
      <c r="N10" s="9">
        <v>3</v>
      </c>
      <c r="O10" s="23">
        <v>2</v>
      </c>
      <c r="P10" s="9">
        <v>2</v>
      </c>
      <c r="Q10" s="23">
        <v>3</v>
      </c>
      <c r="R10" s="14">
        <f t="shared" si="3"/>
        <v>40</v>
      </c>
      <c r="S10" s="38"/>
      <c r="T10">
        <f>$D1</f>
        <v>133</v>
      </c>
      <c r="U10" t="s">
        <v>157</v>
      </c>
      <c r="V10" t="str">
        <f>$X$3</f>
        <v>stingers</v>
      </c>
      <c r="X10" t="s">
        <v>176</v>
      </c>
    </row>
    <row r="11" spans="1:24" ht="12.75">
      <c r="A11" s="4" t="s">
        <v>143</v>
      </c>
      <c r="B11" s="6">
        <v>2</v>
      </c>
      <c r="C11" s="23">
        <v>3</v>
      </c>
      <c r="D11" s="9">
        <v>3</v>
      </c>
      <c r="E11" s="23">
        <v>2</v>
      </c>
      <c r="F11" s="9">
        <v>1</v>
      </c>
      <c r="G11" s="23">
        <v>4</v>
      </c>
      <c r="H11" s="9">
        <v>1</v>
      </c>
      <c r="I11" s="23">
        <v>4</v>
      </c>
      <c r="J11" s="9">
        <v>4</v>
      </c>
      <c r="K11" s="23">
        <v>1</v>
      </c>
      <c r="L11" s="9">
        <v>4</v>
      </c>
      <c r="M11" s="23">
        <v>1</v>
      </c>
      <c r="N11" s="9">
        <v>2</v>
      </c>
      <c r="O11" s="23">
        <v>3</v>
      </c>
      <c r="P11" s="9">
        <v>4</v>
      </c>
      <c r="Q11" s="23">
        <v>1</v>
      </c>
      <c r="R11" s="14">
        <f t="shared" si="3"/>
        <v>40</v>
      </c>
      <c r="S11" s="38"/>
      <c r="T11">
        <f>$E1</f>
        <v>137</v>
      </c>
      <c r="U11" t="s">
        <v>157</v>
      </c>
      <c r="V11" t="str">
        <f>$X$4</f>
        <v>neonreaper</v>
      </c>
      <c r="X11" t="s">
        <v>179</v>
      </c>
    </row>
    <row r="12" spans="1:24" ht="12.75">
      <c r="A12" s="4" t="s">
        <v>190</v>
      </c>
      <c r="B12" s="6">
        <v>4</v>
      </c>
      <c r="C12" s="23">
        <v>1</v>
      </c>
      <c r="D12" s="9">
        <v>2</v>
      </c>
      <c r="E12" s="23">
        <v>3</v>
      </c>
      <c r="F12" s="9">
        <v>1</v>
      </c>
      <c r="G12" s="23">
        <v>4</v>
      </c>
      <c r="H12" s="9">
        <v>5</v>
      </c>
      <c r="I12" s="23">
        <v>0</v>
      </c>
      <c r="J12" s="9">
        <v>4</v>
      </c>
      <c r="K12" s="23">
        <v>1</v>
      </c>
      <c r="L12" s="9">
        <v>4</v>
      </c>
      <c r="M12" s="23">
        <v>1</v>
      </c>
      <c r="N12" s="9">
        <v>2</v>
      </c>
      <c r="O12" s="23">
        <v>3</v>
      </c>
      <c r="P12" s="9">
        <v>0</v>
      </c>
      <c r="Q12" s="23">
        <v>5</v>
      </c>
      <c r="R12" s="14">
        <f t="shared" si="3"/>
        <v>40</v>
      </c>
      <c r="S12" s="38"/>
      <c r="V12" s="27" t="s">
        <v>154</v>
      </c>
      <c r="X12" t="s">
        <v>177</v>
      </c>
    </row>
    <row r="13" spans="1:24" ht="12.75">
      <c r="A13" s="4" t="s">
        <v>138</v>
      </c>
      <c r="B13" s="6">
        <v>3</v>
      </c>
      <c r="C13" s="23">
        <v>2</v>
      </c>
      <c r="D13" s="9">
        <v>0</v>
      </c>
      <c r="E13" s="23">
        <v>5</v>
      </c>
      <c r="F13" s="9">
        <v>2</v>
      </c>
      <c r="G13" s="23">
        <v>3</v>
      </c>
      <c r="H13" s="9">
        <v>0</v>
      </c>
      <c r="I13" s="23">
        <v>5</v>
      </c>
      <c r="J13" s="9">
        <v>4</v>
      </c>
      <c r="K13" s="23">
        <v>1</v>
      </c>
      <c r="L13" s="9">
        <v>1</v>
      </c>
      <c r="M13" s="23">
        <v>4</v>
      </c>
      <c r="N13" s="9">
        <v>5</v>
      </c>
      <c r="O13" s="23">
        <v>0</v>
      </c>
      <c r="P13" s="9">
        <v>5</v>
      </c>
      <c r="Q13" s="23">
        <v>0</v>
      </c>
      <c r="R13" s="14">
        <f t="shared" si="3"/>
        <v>40</v>
      </c>
      <c r="S13" s="38"/>
      <c r="T13">
        <f>$F1</f>
        <v>143</v>
      </c>
      <c r="U13" t="s">
        <v>157</v>
      </c>
      <c r="V13" t="str">
        <f>$X$5</f>
        <v>KleenexTissue50</v>
      </c>
      <c r="X13" t="s">
        <v>159</v>
      </c>
    </row>
    <row r="14" spans="1:24" ht="12.75">
      <c r="A14" s="4" t="s">
        <v>305</v>
      </c>
      <c r="B14" s="6">
        <v>4</v>
      </c>
      <c r="C14" s="23">
        <v>1</v>
      </c>
      <c r="D14" s="9">
        <v>4</v>
      </c>
      <c r="E14" s="23">
        <v>1</v>
      </c>
      <c r="F14" s="9">
        <v>2</v>
      </c>
      <c r="G14" s="23">
        <v>3</v>
      </c>
      <c r="H14" s="9">
        <v>0</v>
      </c>
      <c r="I14" s="23">
        <v>5</v>
      </c>
      <c r="J14" s="9">
        <v>4</v>
      </c>
      <c r="K14" s="23">
        <v>1</v>
      </c>
      <c r="L14" s="9">
        <v>1</v>
      </c>
      <c r="M14" s="23">
        <v>4</v>
      </c>
      <c r="N14" s="9">
        <v>0</v>
      </c>
      <c r="O14" s="23">
        <v>5</v>
      </c>
      <c r="P14" s="9">
        <v>0</v>
      </c>
      <c r="Q14" s="23">
        <v>5</v>
      </c>
      <c r="R14" s="14">
        <f t="shared" si="3"/>
        <v>40</v>
      </c>
      <c r="S14" s="38"/>
      <c r="T14">
        <f>$G1</f>
        <v>122</v>
      </c>
      <c r="U14" t="s">
        <v>157</v>
      </c>
      <c r="V14" t="str">
        <f>$X$6</f>
        <v>th3l3fty</v>
      </c>
      <c r="X14" t="s">
        <v>141</v>
      </c>
    </row>
    <row r="15" spans="1:24" ht="12.75">
      <c r="A15" s="4" t="s">
        <v>271</v>
      </c>
      <c r="B15" s="6">
        <v>3</v>
      </c>
      <c r="C15" s="23">
        <v>2</v>
      </c>
      <c r="D15" s="9">
        <v>3</v>
      </c>
      <c r="E15" s="23">
        <v>2</v>
      </c>
      <c r="F15" s="9">
        <v>4</v>
      </c>
      <c r="G15" s="23">
        <v>1</v>
      </c>
      <c r="H15" s="9">
        <v>3</v>
      </c>
      <c r="I15" s="23">
        <v>2</v>
      </c>
      <c r="J15" s="9">
        <v>4</v>
      </c>
      <c r="K15" s="23">
        <v>1</v>
      </c>
      <c r="L15" s="9">
        <v>1</v>
      </c>
      <c r="M15" s="23">
        <v>4</v>
      </c>
      <c r="N15" s="9">
        <v>3</v>
      </c>
      <c r="O15" s="23">
        <v>2</v>
      </c>
      <c r="P15" s="9">
        <v>3</v>
      </c>
      <c r="Q15" s="23">
        <v>2</v>
      </c>
      <c r="R15" s="14">
        <f t="shared" si="3"/>
        <v>40</v>
      </c>
      <c r="S15" s="38"/>
      <c r="V15" s="27" t="s">
        <v>154</v>
      </c>
      <c r="X15" t="s">
        <v>134</v>
      </c>
    </row>
    <row r="16" spans="1:24" ht="12.75">
      <c r="A16" s="4" t="s">
        <v>186</v>
      </c>
      <c r="B16" s="6">
        <v>5</v>
      </c>
      <c r="C16" s="23">
        <v>0</v>
      </c>
      <c r="D16" s="9">
        <v>2</v>
      </c>
      <c r="E16" s="23">
        <v>3</v>
      </c>
      <c r="F16" s="9">
        <v>3</v>
      </c>
      <c r="G16" s="23">
        <v>2</v>
      </c>
      <c r="H16" s="9">
        <v>1</v>
      </c>
      <c r="I16" s="23">
        <v>4</v>
      </c>
      <c r="J16" s="9">
        <v>4</v>
      </c>
      <c r="K16" s="23">
        <v>1</v>
      </c>
      <c r="L16" s="9">
        <v>0</v>
      </c>
      <c r="M16" s="23">
        <v>5</v>
      </c>
      <c r="N16" s="9">
        <v>3</v>
      </c>
      <c r="O16" s="23">
        <v>2</v>
      </c>
      <c r="P16" s="9">
        <v>1</v>
      </c>
      <c r="Q16" s="23">
        <v>4</v>
      </c>
      <c r="R16" s="14">
        <f t="shared" si="3"/>
        <v>40</v>
      </c>
      <c r="S16" s="38"/>
      <c r="T16">
        <f>$H1</f>
        <v>131</v>
      </c>
      <c r="U16" t="s">
        <v>157</v>
      </c>
      <c r="V16" t="str">
        <f>$X$7</f>
        <v>DpOblivion</v>
      </c>
      <c r="X16" t="s">
        <v>175</v>
      </c>
    </row>
    <row r="17" spans="1:22" ht="12.75">
      <c r="A17" s="4" t="s">
        <v>135</v>
      </c>
      <c r="B17" s="6">
        <v>3</v>
      </c>
      <c r="C17" s="23">
        <v>2</v>
      </c>
      <c r="D17" s="9">
        <v>0</v>
      </c>
      <c r="E17" s="23">
        <v>5</v>
      </c>
      <c r="F17" s="9">
        <v>3</v>
      </c>
      <c r="G17" s="23">
        <v>2</v>
      </c>
      <c r="H17" s="9">
        <v>0</v>
      </c>
      <c r="I17" s="23">
        <v>5</v>
      </c>
      <c r="J17" s="9">
        <v>4</v>
      </c>
      <c r="K17" s="23">
        <v>1</v>
      </c>
      <c r="L17" s="9">
        <v>0</v>
      </c>
      <c r="M17" s="23">
        <v>5</v>
      </c>
      <c r="N17" s="9">
        <v>4</v>
      </c>
      <c r="O17" s="23">
        <v>1</v>
      </c>
      <c r="P17" s="9">
        <v>4</v>
      </c>
      <c r="Q17" s="23">
        <v>1</v>
      </c>
      <c r="R17" s="14">
        <f t="shared" si="3"/>
        <v>40</v>
      </c>
      <c r="S17" s="38"/>
      <c r="T17">
        <f>$I1</f>
        <v>134</v>
      </c>
      <c r="U17" t="s">
        <v>157</v>
      </c>
      <c r="V17" t="str">
        <f>$X$8</f>
        <v>raytan7585</v>
      </c>
    </row>
    <row r="18" spans="1:22" ht="12.75">
      <c r="A18" s="4" t="s">
        <v>142</v>
      </c>
      <c r="B18" s="6">
        <v>5</v>
      </c>
      <c r="C18" s="23">
        <v>0</v>
      </c>
      <c r="D18" s="9">
        <v>2</v>
      </c>
      <c r="E18" s="23">
        <v>3</v>
      </c>
      <c r="F18" s="9">
        <v>4</v>
      </c>
      <c r="G18" s="23">
        <v>1</v>
      </c>
      <c r="H18" s="9">
        <v>2</v>
      </c>
      <c r="I18" s="23">
        <v>3</v>
      </c>
      <c r="J18" s="9">
        <v>5</v>
      </c>
      <c r="K18" s="23">
        <v>0</v>
      </c>
      <c r="L18" s="9">
        <v>0</v>
      </c>
      <c r="M18" s="23">
        <v>5</v>
      </c>
      <c r="N18" s="9">
        <v>3</v>
      </c>
      <c r="O18" s="23">
        <v>2</v>
      </c>
      <c r="P18" s="9">
        <v>0</v>
      </c>
      <c r="Q18" s="23">
        <v>5</v>
      </c>
      <c r="R18" s="14">
        <f t="shared" si="3"/>
        <v>40</v>
      </c>
      <c r="S18" s="38"/>
      <c r="V18" s="27" t="s">
        <v>154</v>
      </c>
    </row>
    <row r="19" spans="1:22" ht="12.75">
      <c r="A19" s="4" t="s">
        <v>252</v>
      </c>
      <c r="B19" s="6">
        <v>1</v>
      </c>
      <c r="C19" s="23">
        <v>4</v>
      </c>
      <c r="D19" s="9">
        <v>3</v>
      </c>
      <c r="E19" s="23">
        <v>2</v>
      </c>
      <c r="F19" s="9">
        <v>2</v>
      </c>
      <c r="G19" s="23">
        <v>3</v>
      </c>
      <c r="H19" s="9">
        <v>4</v>
      </c>
      <c r="I19" s="23">
        <v>1</v>
      </c>
      <c r="J19" s="9">
        <v>4</v>
      </c>
      <c r="K19" s="23">
        <v>1</v>
      </c>
      <c r="L19" s="9">
        <v>5</v>
      </c>
      <c r="M19" s="23">
        <v>0</v>
      </c>
      <c r="N19" s="9">
        <v>1</v>
      </c>
      <c r="O19" s="23">
        <v>4</v>
      </c>
      <c r="P19" s="9">
        <v>2</v>
      </c>
      <c r="Q19" s="23">
        <v>3</v>
      </c>
      <c r="R19" s="14">
        <f t="shared" si="3"/>
        <v>40</v>
      </c>
      <c r="S19" s="38"/>
      <c r="T19">
        <f>$J1</f>
        <v>175</v>
      </c>
      <c r="U19" t="s">
        <v>157</v>
      </c>
      <c r="V19" t="str">
        <f>$X$9</f>
        <v>FFDragon</v>
      </c>
    </row>
    <row r="20" spans="1:22" ht="12.75">
      <c r="A20" s="4" t="s">
        <v>284</v>
      </c>
      <c r="B20" s="6">
        <v>4</v>
      </c>
      <c r="C20" s="23">
        <v>1</v>
      </c>
      <c r="D20" s="9">
        <v>1</v>
      </c>
      <c r="E20" s="23">
        <v>4</v>
      </c>
      <c r="F20" s="9">
        <v>4</v>
      </c>
      <c r="G20" s="23">
        <v>1</v>
      </c>
      <c r="H20" s="9">
        <v>2</v>
      </c>
      <c r="I20" s="23">
        <v>3</v>
      </c>
      <c r="J20" s="9">
        <v>2</v>
      </c>
      <c r="K20" s="23">
        <v>3</v>
      </c>
      <c r="L20" s="9">
        <v>4</v>
      </c>
      <c r="M20" s="23">
        <v>1</v>
      </c>
      <c r="N20" s="9">
        <v>4</v>
      </c>
      <c r="O20" s="23">
        <v>1</v>
      </c>
      <c r="P20" s="9">
        <v>5</v>
      </c>
      <c r="Q20" s="23">
        <v>0</v>
      </c>
      <c r="R20" s="14">
        <f t="shared" si="3"/>
        <v>40</v>
      </c>
      <c r="S20" s="38"/>
      <c r="T20">
        <f>$K1</f>
        <v>90</v>
      </c>
      <c r="U20" t="s">
        <v>157</v>
      </c>
      <c r="V20" t="str">
        <f>$X$10</f>
        <v>Shake</v>
      </c>
    </row>
    <row r="21" spans="1:22" ht="12.75">
      <c r="A21" s="4" t="s">
        <v>189</v>
      </c>
      <c r="B21" s="6">
        <v>5</v>
      </c>
      <c r="C21" s="23">
        <v>0</v>
      </c>
      <c r="D21" s="9">
        <v>5</v>
      </c>
      <c r="E21" s="23">
        <v>0</v>
      </c>
      <c r="F21" s="9">
        <v>1</v>
      </c>
      <c r="G21" s="23">
        <v>4</v>
      </c>
      <c r="H21" s="9">
        <v>5</v>
      </c>
      <c r="I21" s="23">
        <v>0</v>
      </c>
      <c r="J21" s="9">
        <v>2</v>
      </c>
      <c r="K21" s="23">
        <v>3</v>
      </c>
      <c r="L21" s="9">
        <v>3</v>
      </c>
      <c r="M21" s="23">
        <v>2</v>
      </c>
      <c r="N21" s="9">
        <v>5</v>
      </c>
      <c r="O21" s="23">
        <v>0</v>
      </c>
      <c r="P21" s="9">
        <v>5</v>
      </c>
      <c r="Q21" s="23">
        <v>0</v>
      </c>
      <c r="R21" s="14">
        <f t="shared" si="3"/>
        <v>40</v>
      </c>
      <c r="S21" s="38"/>
      <c r="V21" s="27" t="s">
        <v>154</v>
      </c>
    </row>
    <row r="22" spans="1:22" ht="12.75">
      <c r="A22" s="4" t="s">
        <v>196</v>
      </c>
      <c r="B22" s="6">
        <v>5</v>
      </c>
      <c r="C22" s="23">
        <v>0</v>
      </c>
      <c r="D22" s="9">
        <v>5</v>
      </c>
      <c r="E22" s="23">
        <v>0</v>
      </c>
      <c r="F22" s="9">
        <v>5</v>
      </c>
      <c r="G22" s="23">
        <v>0</v>
      </c>
      <c r="H22" s="9">
        <v>0</v>
      </c>
      <c r="I22" s="23">
        <v>5</v>
      </c>
      <c r="J22" s="9">
        <v>5</v>
      </c>
      <c r="K22" s="23">
        <v>0</v>
      </c>
      <c r="L22" s="9">
        <v>5</v>
      </c>
      <c r="M22" s="23">
        <v>0</v>
      </c>
      <c r="N22" s="9">
        <v>1</v>
      </c>
      <c r="O22" s="23">
        <v>4</v>
      </c>
      <c r="P22" s="9">
        <v>0</v>
      </c>
      <c r="Q22" s="23">
        <v>5</v>
      </c>
      <c r="R22" s="14">
        <f t="shared" si="3"/>
        <v>40</v>
      </c>
      <c r="S22" s="38"/>
      <c r="T22">
        <f>$L1</f>
        <v>120</v>
      </c>
      <c r="U22" t="s">
        <v>157</v>
      </c>
      <c r="V22" t="str">
        <f>$X$11</f>
        <v>Sir Chris</v>
      </c>
    </row>
    <row r="23" spans="1:22" ht="12.75">
      <c r="A23" s="4" t="s">
        <v>253</v>
      </c>
      <c r="B23" s="6">
        <v>3</v>
      </c>
      <c r="C23" s="23">
        <v>2</v>
      </c>
      <c r="D23" s="9">
        <v>3</v>
      </c>
      <c r="E23" s="23">
        <v>2</v>
      </c>
      <c r="F23" s="9">
        <v>0</v>
      </c>
      <c r="G23" s="23">
        <v>5</v>
      </c>
      <c r="H23" s="9">
        <v>5</v>
      </c>
      <c r="I23" s="23">
        <v>0</v>
      </c>
      <c r="J23" s="9">
        <v>3</v>
      </c>
      <c r="K23" s="23">
        <v>2</v>
      </c>
      <c r="L23" s="9">
        <v>0</v>
      </c>
      <c r="M23" s="23">
        <v>5</v>
      </c>
      <c r="N23" s="9">
        <v>4</v>
      </c>
      <c r="O23" s="23">
        <v>1</v>
      </c>
      <c r="P23" s="9">
        <v>5</v>
      </c>
      <c r="Q23" s="23">
        <v>0</v>
      </c>
      <c r="R23" s="14">
        <f t="shared" si="3"/>
        <v>40</v>
      </c>
      <c r="S23" s="38"/>
      <c r="T23">
        <f>$M1</f>
        <v>145</v>
      </c>
      <c r="U23" t="s">
        <v>157</v>
      </c>
      <c r="V23" t="str">
        <f>$X$12</f>
        <v>X_Dante_X</v>
      </c>
    </row>
    <row r="24" spans="1:22" ht="12.75">
      <c r="A24" s="4" t="s">
        <v>139</v>
      </c>
      <c r="B24" s="6">
        <v>0</v>
      </c>
      <c r="C24" s="23">
        <v>5</v>
      </c>
      <c r="D24" s="9">
        <v>5</v>
      </c>
      <c r="E24" s="23">
        <v>0</v>
      </c>
      <c r="F24" s="9">
        <v>3</v>
      </c>
      <c r="G24" s="23">
        <v>2</v>
      </c>
      <c r="H24" s="9">
        <v>5</v>
      </c>
      <c r="I24" s="23">
        <v>0</v>
      </c>
      <c r="J24" s="9">
        <v>3</v>
      </c>
      <c r="K24" s="23">
        <v>2</v>
      </c>
      <c r="L24" s="9">
        <v>4</v>
      </c>
      <c r="M24" s="23">
        <v>1</v>
      </c>
      <c r="N24" s="9">
        <v>5</v>
      </c>
      <c r="O24" s="23">
        <v>0</v>
      </c>
      <c r="P24" s="9">
        <v>3</v>
      </c>
      <c r="Q24" s="23">
        <v>2</v>
      </c>
      <c r="R24" s="14">
        <f t="shared" si="3"/>
        <v>40</v>
      </c>
      <c r="S24" s="38"/>
      <c r="V24" s="27" t="s">
        <v>154</v>
      </c>
    </row>
    <row r="25" spans="1:22" ht="12.75">
      <c r="A25" s="4" t="s">
        <v>255</v>
      </c>
      <c r="B25" s="6">
        <v>1</v>
      </c>
      <c r="C25" s="23">
        <v>4</v>
      </c>
      <c r="D25" s="9">
        <v>2</v>
      </c>
      <c r="E25" s="23">
        <v>3</v>
      </c>
      <c r="F25" s="9">
        <v>5</v>
      </c>
      <c r="G25" s="23">
        <v>0</v>
      </c>
      <c r="H25" s="9">
        <v>2</v>
      </c>
      <c r="I25" s="23">
        <v>3</v>
      </c>
      <c r="J25" s="9">
        <v>0</v>
      </c>
      <c r="K25" s="23">
        <v>5</v>
      </c>
      <c r="L25" s="9">
        <v>2</v>
      </c>
      <c r="M25" s="23">
        <v>3</v>
      </c>
      <c r="N25" s="9">
        <v>4</v>
      </c>
      <c r="O25" s="23">
        <v>1</v>
      </c>
      <c r="P25" s="9">
        <v>5</v>
      </c>
      <c r="Q25" s="23">
        <v>0</v>
      </c>
      <c r="R25" s="14">
        <f t="shared" si="3"/>
        <v>40</v>
      </c>
      <c r="S25" s="38"/>
      <c r="T25">
        <f>$N1</f>
        <v>130</v>
      </c>
      <c r="U25" t="s">
        <v>157</v>
      </c>
      <c r="V25" t="str">
        <f>$X$13</f>
        <v>Shadow Ryoko</v>
      </c>
    </row>
    <row r="26" spans="1:22" ht="12.75">
      <c r="A26" s="4" t="s">
        <v>244</v>
      </c>
      <c r="B26" s="6">
        <v>3</v>
      </c>
      <c r="C26" s="23">
        <v>2</v>
      </c>
      <c r="D26" s="9">
        <v>0</v>
      </c>
      <c r="E26" s="23">
        <v>5</v>
      </c>
      <c r="F26" s="9">
        <v>5</v>
      </c>
      <c r="G26" s="23">
        <v>0</v>
      </c>
      <c r="H26" s="9">
        <v>4</v>
      </c>
      <c r="I26" s="23">
        <v>1</v>
      </c>
      <c r="J26" s="9">
        <v>1</v>
      </c>
      <c r="K26" s="23">
        <v>4</v>
      </c>
      <c r="L26" s="9">
        <v>2</v>
      </c>
      <c r="M26" s="23">
        <v>3</v>
      </c>
      <c r="N26" s="9">
        <v>4</v>
      </c>
      <c r="O26" s="23">
        <v>1</v>
      </c>
      <c r="P26" s="9">
        <v>1</v>
      </c>
      <c r="Q26" s="23">
        <v>4</v>
      </c>
      <c r="R26" s="14">
        <f t="shared" si="3"/>
        <v>40</v>
      </c>
      <c r="S26" s="38"/>
      <c r="T26">
        <f>$O1</f>
        <v>130</v>
      </c>
      <c r="U26" t="s">
        <v>157</v>
      </c>
      <c r="V26" t="str">
        <f>$X$14</f>
        <v>War13104</v>
      </c>
    </row>
    <row r="27" spans="1:22" ht="12.75">
      <c r="A27" s="4" t="s">
        <v>275</v>
      </c>
      <c r="B27" s="6">
        <v>5</v>
      </c>
      <c r="C27" s="23">
        <v>0</v>
      </c>
      <c r="D27" s="9">
        <v>5</v>
      </c>
      <c r="E27" s="23">
        <v>0</v>
      </c>
      <c r="F27" s="9">
        <v>0</v>
      </c>
      <c r="G27" s="23">
        <v>5</v>
      </c>
      <c r="H27" s="9">
        <v>5</v>
      </c>
      <c r="I27" s="23">
        <v>0</v>
      </c>
      <c r="J27" s="9">
        <v>5</v>
      </c>
      <c r="K27" s="23">
        <v>0</v>
      </c>
      <c r="L27" s="9">
        <v>0</v>
      </c>
      <c r="M27" s="23">
        <v>5</v>
      </c>
      <c r="N27" s="9">
        <v>5</v>
      </c>
      <c r="O27" s="23">
        <v>0</v>
      </c>
      <c r="P27" s="9">
        <v>5</v>
      </c>
      <c r="Q27" s="23">
        <v>0</v>
      </c>
      <c r="R27" s="14">
        <f t="shared" si="3"/>
        <v>40</v>
      </c>
      <c r="S27" s="38"/>
      <c r="V27" s="27" t="s">
        <v>154</v>
      </c>
    </row>
    <row r="28" spans="1:22" ht="12.75">
      <c r="A28" s="4" t="s">
        <v>260</v>
      </c>
      <c r="B28" s="6">
        <v>1</v>
      </c>
      <c r="C28" s="23">
        <v>4</v>
      </c>
      <c r="D28" s="9">
        <v>4</v>
      </c>
      <c r="E28" s="23">
        <v>1</v>
      </c>
      <c r="F28" s="9">
        <v>4</v>
      </c>
      <c r="G28" s="23">
        <v>1</v>
      </c>
      <c r="H28" s="9">
        <v>2</v>
      </c>
      <c r="I28" s="23">
        <v>3</v>
      </c>
      <c r="J28" s="9">
        <v>2</v>
      </c>
      <c r="K28" s="23">
        <v>3</v>
      </c>
      <c r="L28" s="9">
        <v>3</v>
      </c>
      <c r="M28" s="23">
        <v>2</v>
      </c>
      <c r="N28" s="9">
        <v>4</v>
      </c>
      <c r="O28" s="23">
        <v>1</v>
      </c>
      <c r="P28" s="9">
        <v>5</v>
      </c>
      <c r="Q28" s="23">
        <v>0</v>
      </c>
      <c r="R28" s="14">
        <f t="shared" si="3"/>
        <v>40</v>
      </c>
      <c r="S28" s="38"/>
      <c r="T28">
        <f>$P1</f>
        <v>119</v>
      </c>
      <c r="U28" t="s">
        <v>157</v>
      </c>
      <c r="V28" t="str">
        <f>$X$15</f>
        <v>Smurf</v>
      </c>
    </row>
    <row r="29" spans="1:22" ht="12.75">
      <c r="A29" s="4" t="s">
        <v>195</v>
      </c>
      <c r="B29" s="6">
        <v>2</v>
      </c>
      <c r="C29" s="23">
        <v>3</v>
      </c>
      <c r="D29" s="9">
        <v>4</v>
      </c>
      <c r="E29" s="23">
        <v>1</v>
      </c>
      <c r="F29" s="9">
        <v>3</v>
      </c>
      <c r="G29" s="23">
        <v>2</v>
      </c>
      <c r="H29" s="9">
        <v>1</v>
      </c>
      <c r="I29" s="23">
        <v>4</v>
      </c>
      <c r="J29" s="9">
        <v>2</v>
      </c>
      <c r="K29" s="23">
        <v>3</v>
      </c>
      <c r="L29" s="9">
        <v>4</v>
      </c>
      <c r="M29" s="23">
        <v>1</v>
      </c>
      <c r="N29" s="9">
        <v>3</v>
      </c>
      <c r="O29" s="23">
        <v>2</v>
      </c>
      <c r="P29" s="9">
        <v>3</v>
      </c>
      <c r="Q29" s="23">
        <v>2</v>
      </c>
      <c r="R29" s="14">
        <f t="shared" si="3"/>
        <v>40</v>
      </c>
      <c r="S29" s="38"/>
      <c r="T29">
        <f>$Q1</f>
        <v>141</v>
      </c>
      <c r="U29" t="s">
        <v>157</v>
      </c>
      <c r="V29" t="str">
        <f>$X$16</f>
        <v>Forceful Dragon</v>
      </c>
    </row>
    <row r="30" spans="1:19" ht="12.75">
      <c r="A30" s="4" t="s">
        <v>258</v>
      </c>
      <c r="B30" s="6">
        <v>5</v>
      </c>
      <c r="C30" s="23">
        <v>0</v>
      </c>
      <c r="D30" s="9">
        <v>0</v>
      </c>
      <c r="E30" s="23">
        <v>5</v>
      </c>
      <c r="F30" s="9">
        <v>5</v>
      </c>
      <c r="G30" s="23">
        <v>0</v>
      </c>
      <c r="H30" s="9">
        <v>0</v>
      </c>
      <c r="I30" s="23">
        <v>5</v>
      </c>
      <c r="J30" s="9">
        <v>5</v>
      </c>
      <c r="K30" s="23">
        <v>0</v>
      </c>
      <c r="L30" s="9">
        <v>0</v>
      </c>
      <c r="M30" s="23">
        <v>5</v>
      </c>
      <c r="N30" s="9">
        <v>0</v>
      </c>
      <c r="O30" s="23">
        <v>5</v>
      </c>
      <c r="P30" s="9">
        <v>0</v>
      </c>
      <c r="Q30" s="23">
        <v>5</v>
      </c>
      <c r="R30" s="14">
        <f t="shared" si="3"/>
        <v>40</v>
      </c>
      <c r="S30" s="38"/>
    </row>
    <row r="31" spans="1:20" ht="12.75">
      <c r="A31" s="4" t="s">
        <v>192</v>
      </c>
      <c r="B31" s="6">
        <v>4</v>
      </c>
      <c r="C31" s="23">
        <v>1</v>
      </c>
      <c r="D31" s="9">
        <v>0</v>
      </c>
      <c r="E31" s="23">
        <v>5</v>
      </c>
      <c r="F31" s="9">
        <v>5</v>
      </c>
      <c r="G31" s="23">
        <v>0</v>
      </c>
      <c r="H31" s="9">
        <v>2</v>
      </c>
      <c r="I31" s="23">
        <v>3</v>
      </c>
      <c r="J31" s="9">
        <v>5</v>
      </c>
      <c r="K31" s="23">
        <v>0</v>
      </c>
      <c r="L31" s="9">
        <v>0</v>
      </c>
      <c r="M31" s="23">
        <v>5</v>
      </c>
      <c r="N31" s="9">
        <v>0</v>
      </c>
      <c r="O31" s="23">
        <v>5</v>
      </c>
      <c r="P31" s="9">
        <v>0</v>
      </c>
      <c r="Q31" s="23">
        <v>5</v>
      </c>
      <c r="R31" s="14">
        <f t="shared" si="3"/>
        <v>40</v>
      </c>
      <c r="S31" s="38"/>
      <c r="T31" s="12" t="s">
        <v>152</v>
      </c>
    </row>
    <row r="32" spans="1:22" ht="12.75">
      <c r="A32" s="4" t="s">
        <v>261</v>
      </c>
      <c r="B32" s="6">
        <v>5</v>
      </c>
      <c r="C32" s="23">
        <v>0</v>
      </c>
      <c r="D32" s="9">
        <v>0</v>
      </c>
      <c r="E32" s="23">
        <v>5</v>
      </c>
      <c r="F32" s="9">
        <v>1</v>
      </c>
      <c r="G32" s="23">
        <v>4</v>
      </c>
      <c r="H32" s="9">
        <v>2</v>
      </c>
      <c r="I32" s="23">
        <v>3</v>
      </c>
      <c r="J32" s="9">
        <v>5</v>
      </c>
      <c r="K32" s="23">
        <v>0</v>
      </c>
      <c r="L32" s="9">
        <v>5</v>
      </c>
      <c r="M32" s="23">
        <v>0</v>
      </c>
      <c r="N32" s="9">
        <v>1</v>
      </c>
      <c r="O32" s="23">
        <v>4</v>
      </c>
      <c r="P32" s="9">
        <v>1</v>
      </c>
      <c r="Q32" s="23">
        <v>4</v>
      </c>
      <c r="R32" s="14">
        <f t="shared" si="3"/>
        <v>40</v>
      </c>
      <c r="S32" s="38"/>
      <c r="T32" s="28">
        <f>$B2</f>
        <v>0.6518518518518519</v>
      </c>
      <c r="U32" t="s">
        <v>157</v>
      </c>
      <c r="V32" t="str">
        <f>$X$1</f>
        <v>Crono801</v>
      </c>
    </row>
    <row r="33" spans="1:22" ht="12.75">
      <c r="A33" s="4" t="s">
        <v>243</v>
      </c>
      <c r="B33" s="6">
        <v>0</v>
      </c>
      <c r="C33" s="23">
        <v>5</v>
      </c>
      <c r="D33" s="9">
        <v>1</v>
      </c>
      <c r="E33" s="23">
        <v>4</v>
      </c>
      <c r="F33" s="9">
        <v>2</v>
      </c>
      <c r="G33" s="23">
        <v>3</v>
      </c>
      <c r="H33" s="9">
        <v>3</v>
      </c>
      <c r="I33" s="23">
        <v>2</v>
      </c>
      <c r="J33" s="9">
        <v>4</v>
      </c>
      <c r="K33" s="23">
        <v>1</v>
      </c>
      <c r="L33" s="9">
        <v>3</v>
      </c>
      <c r="M33" s="23">
        <v>2</v>
      </c>
      <c r="N33" s="9">
        <v>4</v>
      </c>
      <c r="O33" s="23">
        <v>1</v>
      </c>
      <c r="P33" s="9">
        <v>5</v>
      </c>
      <c r="Q33" s="23">
        <v>0</v>
      </c>
      <c r="R33" s="14">
        <f t="shared" si="3"/>
        <v>40</v>
      </c>
      <c r="S33" s="38"/>
      <c r="T33" s="28">
        <f>$C2</f>
        <v>0.34814814814814815</v>
      </c>
      <c r="U33" t="s">
        <v>157</v>
      </c>
      <c r="V33" t="str">
        <f>$X$2</f>
        <v>Eeeevil Overlord</v>
      </c>
    </row>
    <row r="34" spans="1:22" ht="12.75">
      <c r="A34" s="4" t="s">
        <v>274</v>
      </c>
      <c r="B34" s="6">
        <v>5</v>
      </c>
      <c r="C34" s="23">
        <v>0</v>
      </c>
      <c r="D34" s="9">
        <v>0</v>
      </c>
      <c r="E34" s="23">
        <v>5</v>
      </c>
      <c r="F34" s="9">
        <v>2</v>
      </c>
      <c r="G34" s="23">
        <v>3</v>
      </c>
      <c r="H34" s="9">
        <v>0</v>
      </c>
      <c r="I34" s="23">
        <v>5</v>
      </c>
      <c r="J34" s="9">
        <v>5</v>
      </c>
      <c r="K34" s="23">
        <v>0</v>
      </c>
      <c r="L34" s="9">
        <v>0</v>
      </c>
      <c r="M34" s="23">
        <v>5</v>
      </c>
      <c r="N34" s="9">
        <v>5</v>
      </c>
      <c r="O34" s="23">
        <v>0</v>
      </c>
      <c r="P34" s="9">
        <v>0</v>
      </c>
      <c r="Q34" s="23">
        <v>5</v>
      </c>
      <c r="R34" s="14">
        <f t="shared" si="3"/>
        <v>40</v>
      </c>
      <c r="S34" s="38"/>
      <c r="V34" s="27" t="s">
        <v>154</v>
      </c>
    </row>
    <row r="35" spans="1:22" ht="12.75">
      <c r="A35" s="4" t="s">
        <v>246</v>
      </c>
      <c r="B35" s="6">
        <v>5</v>
      </c>
      <c r="C35" s="23">
        <v>0</v>
      </c>
      <c r="D35" s="9">
        <v>1</v>
      </c>
      <c r="E35" s="23">
        <v>4</v>
      </c>
      <c r="F35" s="9">
        <v>3</v>
      </c>
      <c r="G35" s="23">
        <v>2</v>
      </c>
      <c r="H35" s="9">
        <v>5</v>
      </c>
      <c r="I35" s="23">
        <v>0</v>
      </c>
      <c r="J35" s="9">
        <v>1</v>
      </c>
      <c r="K35" s="23">
        <v>4</v>
      </c>
      <c r="L35" s="9">
        <v>5</v>
      </c>
      <c r="M35" s="23">
        <v>0</v>
      </c>
      <c r="N35" s="9">
        <v>4</v>
      </c>
      <c r="O35" s="23">
        <v>1</v>
      </c>
      <c r="P35" s="9">
        <v>1</v>
      </c>
      <c r="Q35" s="23">
        <v>4</v>
      </c>
      <c r="R35" s="14">
        <f t="shared" si="3"/>
        <v>40</v>
      </c>
      <c r="S35" s="38"/>
      <c r="T35" s="28">
        <f>$D2</f>
        <v>0.4925925925925926</v>
      </c>
      <c r="U35" t="s">
        <v>157</v>
      </c>
      <c r="V35" t="str">
        <f>$X$3</f>
        <v>stingers</v>
      </c>
    </row>
    <row r="36" spans="1:22" ht="12.75">
      <c r="A36" s="4" t="s">
        <v>263</v>
      </c>
      <c r="B36" s="6">
        <v>5</v>
      </c>
      <c r="C36" s="23">
        <v>0</v>
      </c>
      <c r="D36" s="9">
        <v>1</v>
      </c>
      <c r="E36" s="23">
        <v>4</v>
      </c>
      <c r="F36" s="9">
        <v>5</v>
      </c>
      <c r="G36" s="23">
        <v>0</v>
      </c>
      <c r="H36" s="9">
        <v>2</v>
      </c>
      <c r="I36" s="23">
        <v>3</v>
      </c>
      <c r="J36" s="9">
        <v>3</v>
      </c>
      <c r="K36" s="23">
        <v>2</v>
      </c>
      <c r="L36" s="9">
        <v>3</v>
      </c>
      <c r="M36" s="23">
        <v>2</v>
      </c>
      <c r="N36" s="9">
        <v>5</v>
      </c>
      <c r="O36" s="23">
        <v>0</v>
      </c>
      <c r="P36" s="9">
        <v>4</v>
      </c>
      <c r="Q36" s="23">
        <v>1</v>
      </c>
      <c r="R36" s="14">
        <f t="shared" si="3"/>
        <v>40</v>
      </c>
      <c r="S36" s="38"/>
      <c r="T36" s="28">
        <f>$E2</f>
        <v>0.5074074074074074</v>
      </c>
      <c r="U36" t="s">
        <v>157</v>
      </c>
      <c r="V36" t="str">
        <f>$X$4</f>
        <v>neonreaper</v>
      </c>
    </row>
    <row r="37" spans="1:22" ht="12.75">
      <c r="A37" s="4" t="s">
        <v>279</v>
      </c>
      <c r="B37" s="6">
        <v>5</v>
      </c>
      <c r="C37" s="23">
        <v>0</v>
      </c>
      <c r="D37" s="9">
        <v>0</v>
      </c>
      <c r="E37" s="23">
        <v>5</v>
      </c>
      <c r="F37" s="9">
        <v>5</v>
      </c>
      <c r="G37" s="23">
        <v>0</v>
      </c>
      <c r="H37" s="9">
        <v>5</v>
      </c>
      <c r="I37" s="23">
        <v>0</v>
      </c>
      <c r="J37" s="9">
        <v>5</v>
      </c>
      <c r="K37" s="23">
        <v>0</v>
      </c>
      <c r="L37" s="9">
        <v>5</v>
      </c>
      <c r="M37" s="23">
        <v>0</v>
      </c>
      <c r="N37" s="9">
        <v>0</v>
      </c>
      <c r="O37" s="23">
        <v>5</v>
      </c>
      <c r="P37" s="9">
        <v>5</v>
      </c>
      <c r="Q37" s="23">
        <v>0</v>
      </c>
      <c r="R37" s="14">
        <f t="shared" si="3"/>
        <v>40</v>
      </c>
      <c r="S37" s="38"/>
      <c r="V37" s="27" t="s">
        <v>154</v>
      </c>
    </row>
    <row r="38" spans="1:22" ht="12.75">
      <c r="A38" s="4" t="s">
        <v>193</v>
      </c>
      <c r="B38" s="6">
        <v>5</v>
      </c>
      <c r="C38" s="23">
        <v>0</v>
      </c>
      <c r="D38" s="9">
        <v>3</v>
      </c>
      <c r="E38" s="23">
        <v>2</v>
      </c>
      <c r="F38" s="9">
        <v>3</v>
      </c>
      <c r="G38" s="23">
        <v>2</v>
      </c>
      <c r="H38" s="9">
        <v>5</v>
      </c>
      <c r="I38" s="23">
        <v>0</v>
      </c>
      <c r="J38" s="9">
        <v>1</v>
      </c>
      <c r="K38" s="23">
        <v>4</v>
      </c>
      <c r="L38" s="9">
        <v>5</v>
      </c>
      <c r="M38" s="23">
        <v>0</v>
      </c>
      <c r="N38" s="9">
        <v>2</v>
      </c>
      <c r="O38" s="23">
        <v>3</v>
      </c>
      <c r="P38" s="9">
        <v>0</v>
      </c>
      <c r="Q38" s="23">
        <v>5</v>
      </c>
      <c r="R38" s="14">
        <f aca="true" t="shared" si="4" ref="R38:R69">SUM(B38:Q38)</f>
        <v>40</v>
      </c>
      <c r="S38" s="38"/>
      <c r="T38" s="28">
        <f>$F2</f>
        <v>0.539622641509434</v>
      </c>
      <c r="U38" t="s">
        <v>157</v>
      </c>
      <c r="V38" t="str">
        <f>$X$5</f>
        <v>KleenexTissue50</v>
      </c>
    </row>
    <row r="39" spans="1:22" ht="12.75">
      <c r="A39" s="4" t="s">
        <v>287</v>
      </c>
      <c r="B39" s="6">
        <v>2</v>
      </c>
      <c r="C39" s="23">
        <v>3</v>
      </c>
      <c r="D39" s="9">
        <v>3</v>
      </c>
      <c r="E39" s="23">
        <v>2</v>
      </c>
      <c r="F39" s="9">
        <v>1</v>
      </c>
      <c r="G39" s="23">
        <v>4</v>
      </c>
      <c r="H39" s="9">
        <v>2</v>
      </c>
      <c r="I39" s="23">
        <v>3</v>
      </c>
      <c r="J39" s="9">
        <v>2</v>
      </c>
      <c r="K39" s="23">
        <v>3</v>
      </c>
      <c r="L39" s="9">
        <v>2</v>
      </c>
      <c r="M39" s="23">
        <v>3</v>
      </c>
      <c r="N39" s="9">
        <v>3</v>
      </c>
      <c r="O39" s="23">
        <v>2</v>
      </c>
      <c r="P39" s="9">
        <v>3</v>
      </c>
      <c r="Q39" s="23">
        <v>2</v>
      </c>
      <c r="R39" s="14">
        <f t="shared" si="4"/>
        <v>40</v>
      </c>
      <c r="S39" s="38"/>
      <c r="T39" s="28">
        <f>$G2</f>
        <v>0.46037735849056605</v>
      </c>
      <c r="U39" t="s">
        <v>157</v>
      </c>
      <c r="V39" t="str">
        <f>$X$6</f>
        <v>th3l3fty</v>
      </c>
    </row>
    <row r="40" spans="1:22" ht="12.75">
      <c r="A40" s="4" t="s">
        <v>282</v>
      </c>
      <c r="B40" s="6">
        <v>3</v>
      </c>
      <c r="C40" s="23">
        <v>2</v>
      </c>
      <c r="D40" s="9">
        <v>5</v>
      </c>
      <c r="E40" s="23">
        <v>0</v>
      </c>
      <c r="F40" s="9">
        <v>0</v>
      </c>
      <c r="G40" s="23">
        <v>5</v>
      </c>
      <c r="H40" s="9">
        <v>0</v>
      </c>
      <c r="I40" s="23">
        <v>5</v>
      </c>
      <c r="J40" s="9">
        <v>3</v>
      </c>
      <c r="K40" s="23">
        <v>2</v>
      </c>
      <c r="L40" s="9">
        <v>3</v>
      </c>
      <c r="M40" s="23">
        <v>2</v>
      </c>
      <c r="N40" s="9">
        <v>2</v>
      </c>
      <c r="O40" s="23">
        <v>3</v>
      </c>
      <c r="P40" s="9">
        <v>2</v>
      </c>
      <c r="Q40" s="23">
        <v>3</v>
      </c>
      <c r="R40" s="14">
        <f t="shared" si="4"/>
        <v>40</v>
      </c>
      <c r="S40" s="38"/>
      <c r="V40" s="27" t="s">
        <v>154</v>
      </c>
    </row>
    <row r="41" spans="1:22" ht="12.75">
      <c r="A41" s="4" t="s">
        <v>294</v>
      </c>
      <c r="B41" s="6">
        <v>2</v>
      </c>
      <c r="C41" s="23">
        <v>3</v>
      </c>
      <c r="D41" s="9">
        <v>0</v>
      </c>
      <c r="E41" s="23">
        <v>5</v>
      </c>
      <c r="F41" s="9">
        <v>2</v>
      </c>
      <c r="G41" s="23">
        <v>3</v>
      </c>
      <c r="H41" s="9">
        <v>2</v>
      </c>
      <c r="I41" s="23">
        <v>3</v>
      </c>
      <c r="J41" s="9">
        <v>4</v>
      </c>
      <c r="K41" s="23">
        <v>1</v>
      </c>
      <c r="L41" s="9">
        <v>0</v>
      </c>
      <c r="M41" s="23">
        <v>5</v>
      </c>
      <c r="N41" s="9">
        <v>3</v>
      </c>
      <c r="O41" s="23">
        <v>2</v>
      </c>
      <c r="P41" s="9">
        <v>2</v>
      </c>
      <c r="Q41" s="23">
        <v>3</v>
      </c>
      <c r="R41" s="14">
        <f t="shared" si="4"/>
        <v>40</v>
      </c>
      <c r="S41" s="38"/>
      <c r="T41" s="28">
        <f>$H2</f>
        <v>0.49433962264150944</v>
      </c>
      <c r="U41" t="s">
        <v>157</v>
      </c>
      <c r="V41" t="str">
        <f>$X$7</f>
        <v>DpOblivion</v>
      </c>
    </row>
    <row r="42" spans="1:22" ht="12.75">
      <c r="A42" s="4" t="s">
        <v>232</v>
      </c>
      <c r="B42" s="6">
        <v>3</v>
      </c>
      <c r="C42" s="23">
        <v>2</v>
      </c>
      <c r="D42" s="9">
        <v>4</v>
      </c>
      <c r="E42" s="23">
        <v>1</v>
      </c>
      <c r="F42" s="9">
        <v>2</v>
      </c>
      <c r="G42" s="23">
        <v>3</v>
      </c>
      <c r="H42" s="9">
        <v>5</v>
      </c>
      <c r="I42" s="23">
        <v>0</v>
      </c>
      <c r="J42" s="9">
        <v>4</v>
      </c>
      <c r="K42" s="23">
        <v>1</v>
      </c>
      <c r="L42" s="9">
        <v>4</v>
      </c>
      <c r="M42" s="23">
        <v>1</v>
      </c>
      <c r="N42" s="9"/>
      <c r="O42" s="23"/>
      <c r="P42" s="9"/>
      <c r="Q42" s="23"/>
      <c r="R42" s="14">
        <f t="shared" si="4"/>
        <v>30</v>
      </c>
      <c r="S42" s="38"/>
      <c r="T42" s="28">
        <f>$I2</f>
        <v>0.5056603773584906</v>
      </c>
      <c r="U42" t="s">
        <v>157</v>
      </c>
      <c r="V42" t="str">
        <f>$X$8</f>
        <v>raytan7585</v>
      </c>
    </row>
    <row r="43" spans="1:22" ht="12.75">
      <c r="A43" s="4" t="s">
        <v>249</v>
      </c>
      <c r="B43" s="6">
        <v>4</v>
      </c>
      <c r="C43" s="23">
        <v>1</v>
      </c>
      <c r="D43" s="9">
        <v>1</v>
      </c>
      <c r="E43" s="23">
        <v>4</v>
      </c>
      <c r="F43" s="9">
        <v>3</v>
      </c>
      <c r="G43" s="23">
        <v>2</v>
      </c>
      <c r="H43" s="9">
        <v>1</v>
      </c>
      <c r="I43" s="23">
        <v>4</v>
      </c>
      <c r="J43" s="9">
        <v>5</v>
      </c>
      <c r="K43" s="23">
        <v>0</v>
      </c>
      <c r="L43" s="9">
        <v>0</v>
      </c>
      <c r="M43" s="23">
        <v>5</v>
      </c>
      <c r="N43" s="9">
        <v>3</v>
      </c>
      <c r="O43" s="23">
        <v>2</v>
      </c>
      <c r="P43" s="9">
        <v>3</v>
      </c>
      <c r="Q43" s="23">
        <v>2</v>
      </c>
      <c r="R43" s="14">
        <f t="shared" si="4"/>
        <v>40</v>
      </c>
      <c r="S43" s="38"/>
      <c r="V43" s="27" t="s">
        <v>154</v>
      </c>
    </row>
    <row r="44" spans="1:22" ht="12.75">
      <c r="A44" s="4" t="s">
        <v>268</v>
      </c>
      <c r="B44" s="6">
        <v>5</v>
      </c>
      <c r="C44" s="23">
        <v>0</v>
      </c>
      <c r="D44" s="9">
        <v>0</v>
      </c>
      <c r="E44" s="23">
        <v>5</v>
      </c>
      <c r="F44" s="9"/>
      <c r="G44" s="23"/>
      <c r="H44" s="9"/>
      <c r="I44" s="23"/>
      <c r="J44" s="9">
        <v>0</v>
      </c>
      <c r="K44" s="23">
        <v>5</v>
      </c>
      <c r="L44" s="9">
        <v>0</v>
      </c>
      <c r="M44" s="23">
        <v>5</v>
      </c>
      <c r="N44" s="9"/>
      <c r="O44" s="23"/>
      <c r="P44" s="9"/>
      <c r="Q44" s="23"/>
      <c r="R44" s="14">
        <f t="shared" si="4"/>
        <v>20</v>
      </c>
      <c r="S44" s="38"/>
      <c r="T44" s="28">
        <f>$J2</f>
        <v>0.660377358490566</v>
      </c>
      <c r="U44" t="s">
        <v>157</v>
      </c>
      <c r="V44" t="str">
        <f>$X$9</f>
        <v>FFDragon</v>
      </c>
    </row>
    <row r="45" spans="1:22" ht="12.75">
      <c r="A45" s="4" t="s">
        <v>295</v>
      </c>
      <c r="B45" s="6">
        <v>5</v>
      </c>
      <c r="C45" s="23">
        <v>0</v>
      </c>
      <c r="D45" s="9">
        <v>2</v>
      </c>
      <c r="E45" s="23">
        <v>3</v>
      </c>
      <c r="F45" s="9">
        <v>2</v>
      </c>
      <c r="G45" s="23">
        <v>3</v>
      </c>
      <c r="H45" s="9">
        <v>3</v>
      </c>
      <c r="I45" s="23">
        <v>2</v>
      </c>
      <c r="J45" s="9">
        <v>2</v>
      </c>
      <c r="K45" s="23">
        <v>3</v>
      </c>
      <c r="L45" s="9">
        <v>2</v>
      </c>
      <c r="M45" s="23">
        <v>3</v>
      </c>
      <c r="N45" s="9">
        <v>1</v>
      </c>
      <c r="O45" s="23">
        <v>4</v>
      </c>
      <c r="P45" s="9">
        <v>1</v>
      </c>
      <c r="Q45" s="23">
        <v>4</v>
      </c>
      <c r="R45" s="14">
        <f t="shared" si="4"/>
        <v>40</v>
      </c>
      <c r="S45" s="38"/>
      <c r="T45" s="28">
        <f>$K2</f>
        <v>0.33962264150943394</v>
      </c>
      <c r="U45" t="s">
        <v>157</v>
      </c>
      <c r="V45" t="str">
        <f>$X$10</f>
        <v>Shake</v>
      </c>
    </row>
    <row r="46" spans="1:22" ht="12.75">
      <c r="A46" s="4" t="s">
        <v>197</v>
      </c>
      <c r="B46" s="6">
        <v>5</v>
      </c>
      <c r="C46" s="23">
        <v>0</v>
      </c>
      <c r="D46" s="9">
        <v>2</v>
      </c>
      <c r="E46" s="23">
        <v>3</v>
      </c>
      <c r="F46" s="9">
        <v>4</v>
      </c>
      <c r="G46" s="23">
        <v>1</v>
      </c>
      <c r="H46" s="9">
        <v>0</v>
      </c>
      <c r="I46" s="23">
        <v>5</v>
      </c>
      <c r="J46" s="9">
        <v>4</v>
      </c>
      <c r="K46" s="23">
        <v>1</v>
      </c>
      <c r="L46" s="9">
        <v>4</v>
      </c>
      <c r="M46" s="23">
        <v>1</v>
      </c>
      <c r="N46" s="9">
        <v>3</v>
      </c>
      <c r="O46" s="23">
        <v>2</v>
      </c>
      <c r="P46" s="9">
        <v>5</v>
      </c>
      <c r="Q46" s="23">
        <v>0</v>
      </c>
      <c r="R46" s="14">
        <f t="shared" si="4"/>
        <v>40</v>
      </c>
      <c r="S46" s="38"/>
      <c r="V46" s="27" t="s">
        <v>154</v>
      </c>
    </row>
    <row r="47" spans="1:22" ht="12.75">
      <c r="A47" s="4" t="s">
        <v>136</v>
      </c>
      <c r="B47" s="6">
        <v>1</v>
      </c>
      <c r="C47" s="23">
        <v>4</v>
      </c>
      <c r="D47" s="9">
        <v>4</v>
      </c>
      <c r="E47" s="23">
        <v>1</v>
      </c>
      <c r="F47" s="9">
        <v>2</v>
      </c>
      <c r="G47" s="23">
        <v>3</v>
      </c>
      <c r="H47" s="9">
        <v>4</v>
      </c>
      <c r="I47" s="23">
        <v>1</v>
      </c>
      <c r="J47" s="9">
        <v>1</v>
      </c>
      <c r="K47" s="23">
        <v>4</v>
      </c>
      <c r="L47" s="9">
        <v>3</v>
      </c>
      <c r="M47" s="23">
        <v>2</v>
      </c>
      <c r="N47" s="9">
        <v>4</v>
      </c>
      <c r="O47" s="23">
        <v>1</v>
      </c>
      <c r="P47" s="9">
        <v>4</v>
      </c>
      <c r="Q47" s="23">
        <v>1</v>
      </c>
      <c r="R47" s="14">
        <f t="shared" si="4"/>
        <v>40</v>
      </c>
      <c r="S47" s="38"/>
      <c r="T47" s="28">
        <f>$L2</f>
        <v>0.4528301886792453</v>
      </c>
      <c r="U47" t="s">
        <v>157</v>
      </c>
      <c r="V47" t="str">
        <f>$X$11</f>
        <v>Sir Chris</v>
      </c>
    </row>
    <row r="48" spans="1:22" ht="12.75">
      <c r="A48" s="4" t="s">
        <v>286</v>
      </c>
      <c r="B48" s="6">
        <v>3</v>
      </c>
      <c r="C48" s="23">
        <v>2</v>
      </c>
      <c r="D48" s="9">
        <v>3</v>
      </c>
      <c r="E48" s="23">
        <v>2</v>
      </c>
      <c r="F48" s="9">
        <v>1</v>
      </c>
      <c r="G48" s="23">
        <v>4</v>
      </c>
      <c r="H48" s="9">
        <v>2</v>
      </c>
      <c r="I48" s="23">
        <v>3</v>
      </c>
      <c r="J48" s="9">
        <v>4</v>
      </c>
      <c r="K48" s="23">
        <v>1</v>
      </c>
      <c r="L48" s="9">
        <v>0</v>
      </c>
      <c r="M48" s="23">
        <v>5</v>
      </c>
      <c r="N48" s="9">
        <v>2</v>
      </c>
      <c r="O48" s="23">
        <v>3</v>
      </c>
      <c r="P48" s="9">
        <v>2</v>
      </c>
      <c r="Q48" s="23">
        <v>3</v>
      </c>
      <c r="R48" s="14">
        <f t="shared" si="4"/>
        <v>40</v>
      </c>
      <c r="S48" s="38"/>
      <c r="T48" s="28">
        <f>$M2</f>
        <v>0.5471698113207547</v>
      </c>
      <c r="U48" t="s">
        <v>157</v>
      </c>
      <c r="V48" t="str">
        <f>$X$12</f>
        <v>X_Dante_X</v>
      </c>
    </row>
    <row r="49" spans="1:22" ht="12.75">
      <c r="A49" s="4" t="s">
        <v>301</v>
      </c>
      <c r="B49" s="6">
        <v>4</v>
      </c>
      <c r="C49" s="23">
        <v>1</v>
      </c>
      <c r="D49" s="9">
        <v>2</v>
      </c>
      <c r="E49" s="23">
        <v>3</v>
      </c>
      <c r="F49" s="9">
        <v>1</v>
      </c>
      <c r="G49" s="23">
        <v>4</v>
      </c>
      <c r="H49" s="9">
        <v>1</v>
      </c>
      <c r="I49" s="23">
        <v>4</v>
      </c>
      <c r="J49" s="9">
        <v>5</v>
      </c>
      <c r="K49" s="23">
        <v>0</v>
      </c>
      <c r="L49" s="9">
        <v>0</v>
      </c>
      <c r="M49" s="23">
        <v>5</v>
      </c>
      <c r="N49" s="9">
        <v>5</v>
      </c>
      <c r="O49" s="23">
        <v>0</v>
      </c>
      <c r="P49" s="9">
        <v>3</v>
      </c>
      <c r="Q49" s="23">
        <v>2</v>
      </c>
      <c r="R49" s="14">
        <f t="shared" si="4"/>
        <v>40</v>
      </c>
      <c r="S49" s="38"/>
      <c r="V49" s="27" t="s">
        <v>154</v>
      </c>
    </row>
    <row r="50" spans="1:22" ht="12.75">
      <c r="A50" s="4" t="s">
        <v>262</v>
      </c>
      <c r="B50" s="6">
        <v>5</v>
      </c>
      <c r="C50" s="23">
        <v>0</v>
      </c>
      <c r="D50" s="9">
        <v>2</v>
      </c>
      <c r="E50" s="23">
        <v>3</v>
      </c>
      <c r="F50" s="9">
        <v>1</v>
      </c>
      <c r="G50" s="23">
        <v>4</v>
      </c>
      <c r="H50" s="9">
        <v>3</v>
      </c>
      <c r="I50" s="23">
        <v>2</v>
      </c>
      <c r="J50" s="9">
        <v>2</v>
      </c>
      <c r="K50" s="23">
        <v>3</v>
      </c>
      <c r="L50" s="9">
        <v>1</v>
      </c>
      <c r="M50" s="23">
        <v>4</v>
      </c>
      <c r="N50" s="9">
        <v>3</v>
      </c>
      <c r="O50" s="23">
        <v>2</v>
      </c>
      <c r="P50" s="9">
        <v>3</v>
      </c>
      <c r="Q50" s="23">
        <v>2</v>
      </c>
      <c r="R50" s="14">
        <f t="shared" si="4"/>
        <v>40</v>
      </c>
      <c r="S50" s="38"/>
      <c r="T50" s="28">
        <f>$N2</f>
        <v>0.5</v>
      </c>
      <c r="U50" t="s">
        <v>157</v>
      </c>
      <c r="V50" t="str">
        <f>$X$13</f>
        <v>Shadow Ryoko</v>
      </c>
    </row>
    <row r="51" spans="1:22" ht="12.75">
      <c r="A51" s="4" t="s">
        <v>283</v>
      </c>
      <c r="B51" s="6">
        <v>5</v>
      </c>
      <c r="C51" s="23">
        <v>0</v>
      </c>
      <c r="D51" s="9">
        <v>4</v>
      </c>
      <c r="E51" s="23">
        <v>1</v>
      </c>
      <c r="F51" s="9">
        <v>4</v>
      </c>
      <c r="G51" s="23">
        <v>1</v>
      </c>
      <c r="H51" s="9">
        <v>5</v>
      </c>
      <c r="I51" s="23">
        <v>0</v>
      </c>
      <c r="J51" s="9">
        <v>4</v>
      </c>
      <c r="K51" s="23">
        <v>1</v>
      </c>
      <c r="L51" s="9">
        <v>2</v>
      </c>
      <c r="M51" s="23">
        <v>3</v>
      </c>
      <c r="N51" s="9">
        <v>0</v>
      </c>
      <c r="O51" s="23">
        <v>5</v>
      </c>
      <c r="P51" s="9">
        <v>1</v>
      </c>
      <c r="Q51" s="23">
        <v>4</v>
      </c>
      <c r="R51" s="14">
        <f t="shared" si="4"/>
        <v>40</v>
      </c>
      <c r="S51" s="38"/>
      <c r="T51" s="28">
        <f>$O2</f>
        <v>0.5</v>
      </c>
      <c r="U51" t="s">
        <v>157</v>
      </c>
      <c r="V51" t="str">
        <f>$X$14</f>
        <v>War13104</v>
      </c>
    </row>
    <row r="52" spans="1:22" ht="12.75">
      <c r="A52" s="4" t="s">
        <v>199</v>
      </c>
      <c r="B52" s="6">
        <v>2</v>
      </c>
      <c r="C52" s="23">
        <v>3</v>
      </c>
      <c r="D52" s="9">
        <v>1</v>
      </c>
      <c r="E52" s="23">
        <v>4</v>
      </c>
      <c r="F52" s="9">
        <v>4</v>
      </c>
      <c r="G52" s="23">
        <v>1</v>
      </c>
      <c r="H52" s="9">
        <v>2</v>
      </c>
      <c r="I52" s="23">
        <v>3</v>
      </c>
      <c r="J52" s="9">
        <v>4</v>
      </c>
      <c r="K52" s="23">
        <v>1</v>
      </c>
      <c r="L52" s="9">
        <v>0</v>
      </c>
      <c r="M52" s="23">
        <v>5</v>
      </c>
      <c r="N52" s="9">
        <v>1</v>
      </c>
      <c r="O52" s="23">
        <v>4</v>
      </c>
      <c r="P52" s="9">
        <v>2</v>
      </c>
      <c r="Q52" s="23">
        <v>3</v>
      </c>
      <c r="R52" s="14">
        <f t="shared" si="4"/>
        <v>40</v>
      </c>
      <c r="S52" s="38"/>
      <c r="V52" s="27" t="s">
        <v>154</v>
      </c>
    </row>
    <row r="53" spans="1:22" ht="12.75">
      <c r="A53" s="4" t="s">
        <v>304</v>
      </c>
      <c r="B53" s="6">
        <v>1</v>
      </c>
      <c r="C53" s="23">
        <v>4</v>
      </c>
      <c r="D53" s="9">
        <v>1</v>
      </c>
      <c r="E53" s="23">
        <v>4</v>
      </c>
      <c r="F53" s="9">
        <v>4</v>
      </c>
      <c r="G53" s="23">
        <v>1</v>
      </c>
      <c r="H53" s="9">
        <v>2</v>
      </c>
      <c r="I53" s="23">
        <v>3</v>
      </c>
      <c r="J53" s="9">
        <v>3</v>
      </c>
      <c r="K53" s="23">
        <v>2</v>
      </c>
      <c r="L53" s="9">
        <v>5</v>
      </c>
      <c r="M53" s="23">
        <v>0</v>
      </c>
      <c r="N53" s="9">
        <v>2</v>
      </c>
      <c r="O53" s="23">
        <v>3</v>
      </c>
      <c r="P53" s="9">
        <v>0</v>
      </c>
      <c r="Q53" s="23">
        <v>5</v>
      </c>
      <c r="R53" s="14">
        <f t="shared" si="4"/>
        <v>40</v>
      </c>
      <c r="S53" s="38"/>
      <c r="T53" s="28">
        <f>$P2</f>
        <v>0.4576923076923077</v>
      </c>
      <c r="U53" t="s">
        <v>157</v>
      </c>
      <c r="V53" t="str">
        <f>$X$15</f>
        <v>Smurf</v>
      </c>
    </row>
    <row r="54" spans="1:22" ht="12.75">
      <c r="A54" s="4" t="s">
        <v>278</v>
      </c>
      <c r="B54" s="6">
        <v>4</v>
      </c>
      <c r="C54" s="23">
        <v>1</v>
      </c>
      <c r="D54" s="9">
        <v>1</v>
      </c>
      <c r="E54" s="23">
        <v>4</v>
      </c>
      <c r="F54" s="9">
        <v>2</v>
      </c>
      <c r="G54" s="23">
        <v>3</v>
      </c>
      <c r="H54" s="9">
        <v>3</v>
      </c>
      <c r="I54" s="23">
        <v>2</v>
      </c>
      <c r="J54" s="9">
        <v>3</v>
      </c>
      <c r="K54" s="23">
        <v>2</v>
      </c>
      <c r="L54" s="9">
        <v>3</v>
      </c>
      <c r="M54" s="23">
        <v>2</v>
      </c>
      <c r="N54" s="9">
        <v>2</v>
      </c>
      <c r="O54" s="23">
        <v>3</v>
      </c>
      <c r="P54" s="9">
        <v>3</v>
      </c>
      <c r="Q54" s="23">
        <v>2</v>
      </c>
      <c r="R54" s="14">
        <f t="shared" si="4"/>
        <v>40</v>
      </c>
      <c r="S54" s="38"/>
      <c r="T54" s="28">
        <f>$Q2</f>
        <v>0.5423076923076923</v>
      </c>
      <c r="U54" t="s">
        <v>157</v>
      </c>
      <c r="V54" t="str">
        <f>$X$16</f>
        <v>Forceful Dragon</v>
      </c>
    </row>
    <row r="55" spans="1:19" ht="12.75">
      <c r="A55" s="4" t="s">
        <v>298</v>
      </c>
      <c r="B55" s="6">
        <v>0</v>
      </c>
      <c r="C55" s="23">
        <v>5</v>
      </c>
      <c r="D55" s="9">
        <v>5</v>
      </c>
      <c r="E55" s="23">
        <v>0</v>
      </c>
      <c r="F55" s="9">
        <v>0</v>
      </c>
      <c r="G55" s="23">
        <v>5</v>
      </c>
      <c r="H55" s="9">
        <v>0</v>
      </c>
      <c r="I55" s="23">
        <v>5</v>
      </c>
      <c r="J55" s="9"/>
      <c r="K55" s="23"/>
      <c r="L55" s="9"/>
      <c r="M55" s="23"/>
      <c r="N55" s="9">
        <v>0</v>
      </c>
      <c r="O55" s="23">
        <v>5</v>
      </c>
      <c r="P55" s="9">
        <v>0</v>
      </c>
      <c r="Q55" s="23">
        <v>5</v>
      </c>
      <c r="R55" s="14">
        <f t="shared" si="4"/>
        <v>30</v>
      </c>
      <c r="S55" s="38"/>
    </row>
    <row r="56" spans="1:20" ht="12.75">
      <c r="A56" s="4" t="s">
        <v>264</v>
      </c>
      <c r="B56" s="6">
        <v>2</v>
      </c>
      <c r="C56" s="23">
        <v>3</v>
      </c>
      <c r="D56" s="9">
        <v>4</v>
      </c>
      <c r="E56" s="23">
        <v>1</v>
      </c>
      <c r="F56" s="9">
        <v>5</v>
      </c>
      <c r="G56" s="23">
        <v>0</v>
      </c>
      <c r="H56" s="9">
        <v>1</v>
      </c>
      <c r="I56" s="23">
        <v>4</v>
      </c>
      <c r="J56" s="9">
        <v>4</v>
      </c>
      <c r="K56" s="23">
        <v>1</v>
      </c>
      <c r="L56" s="9">
        <v>0</v>
      </c>
      <c r="M56" s="23">
        <v>5</v>
      </c>
      <c r="N56" s="9">
        <v>0</v>
      </c>
      <c r="O56" s="23">
        <v>5</v>
      </c>
      <c r="P56" s="9">
        <v>0</v>
      </c>
      <c r="Q56" s="23">
        <v>5</v>
      </c>
      <c r="R56" s="14">
        <f t="shared" si="4"/>
        <v>40</v>
      </c>
      <c r="S56" s="38"/>
      <c r="T56" s="12" t="s">
        <v>198</v>
      </c>
    </row>
    <row r="57" spans="1:22" ht="12.75">
      <c r="A57" s="4" t="s">
        <v>306</v>
      </c>
      <c r="B57" s="6">
        <v>2</v>
      </c>
      <c r="C57" s="23">
        <v>3</v>
      </c>
      <c r="D57" s="9">
        <v>5</v>
      </c>
      <c r="E57" s="23">
        <v>0</v>
      </c>
      <c r="F57" s="9">
        <v>0</v>
      </c>
      <c r="G57" s="23">
        <v>5</v>
      </c>
      <c r="H57" s="9">
        <v>5</v>
      </c>
      <c r="I57" s="23">
        <v>0</v>
      </c>
      <c r="J57" s="9">
        <v>3</v>
      </c>
      <c r="K57" s="23">
        <v>2</v>
      </c>
      <c r="L57" s="9">
        <v>3</v>
      </c>
      <c r="M57" s="23">
        <v>2</v>
      </c>
      <c r="N57" s="9">
        <v>0</v>
      </c>
      <c r="O57" s="23">
        <v>5</v>
      </c>
      <c r="P57" s="9">
        <v>2</v>
      </c>
      <c r="Q57" s="23">
        <v>3</v>
      </c>
      <c r="R57" s="14">
        <f t="shared" si="4"/>
        <v>40</v>
      </c>
      <c r="S57" s="38"/>
      <c r="T57" s="13">
        <f>$J$4</f>
        <v>0.7358490566037735</v>
      </c>
      <c r="U57" t="s">
        <v>157</v>
      </c>
      <c r="V57" t="str">
        <f>$X$9</f>
        <v>FFDragon</v>
      </c>
    </row>
    <row r="58" spans="1:22" ht="12.75">
      <c r="A58" s="4" t="s">
        <v>277</v>
      </c>
      <c r="B58" s="6">
        <v>5</v>
      </c>
      <c r="C58" s="23">
        <v>0</v>
      </c>
      <c r="D58" s="9">
        <v>5</v>
      </c>
      <c r="E58" s="23">
        <v>0</v>
      </c>
      <c r="F58" s="9">
        <v>5</v>
      </c>
      <c r="G58" s="23">
        <v>0</v>
      </c>
      <c r="H58" s="9">
        <v>0</v>
      </c>
      <c r="I58" s="23">
        <v>5</v>
      </c>
      <c r="J58" s="9">
        <v>0</v>
      </c>
      <c r="K58" s="23">
        <v>5</v>
      </c>
      <c r="L58" s="9">
        <v>5</v>
      </c>
      <c r="M58" s="23">
        <v>0</v>
      </c>
      <c r="N58" s="9">
        <v>0</v>
      </c>
      <c r="O58" s="23">
        <v>5</v>
      </c>
      <c r="P58" s="9">
        <v>0</v>
      </c>
      <c r="Q58" s="23">
        <v>5</v>
      </c>
      <c r="R58" s="14">
        <f t="shared" si="4"/>
        <v>40</v>
      </c>
      <c r="S58" s="38"/>
      <c r="T58" s="13">
        <f>$B$4</f>
        <v>0.6851851851851852</v>
      </c>
      <c r="U58" t="s">
        <v>157</v>
      </c>
      <c r="V58" t="str">
        <f>$X$1</f>
        <v>Crono801</v>
      </c>
    </row>
    <row r="59" spans="1:22" ht="12.75">
      <c r="A59" s="4" t="s">
        <v>158</v>
      </c>
      <c r="B59" s="6">
        <v>0</v>
      </c>
      <c r="C59" s="23">
        <v>5</v>
      </c>
      <c r="D59" s="9">
        <v>5</v>
      </c>
      <c r="E59" s="23">
        <v>0</v>
      </c>
      <c r="F59" s="9">
        <v>0</v>
      </c>
      <c r="G59" s="23">
        <v>5</v>
      </c>
      <c r="H59" s="9">
        <v>5</v>
      </c>
      <c r="I59" s="23">
        <v>0</v>
      </c>
      <c r="J59" s="9">
        <v>5</v>
      </c>
      <c r="K59" s="23">
        <v>0</v>
      </c>
      <c r="L59" s="9">
        <v>3</v>
      </c>
      <c r="M59" s="23">
        <v>2</v>
      </c>
      <c r="N59" s="9">
        <v>4</v>
      </c>
      <c r="O59" s="23">
        <v>1</v>
      </c>
      <c r="P59" s="9">
        <v>0</v>
      </c>
      <c r="Q59" s="23">
        <v>5</v>
      </c>
      <c r="R59" s="14">
        <f t="shared" si="4"/>
        <v>40</v>
      </c>
      <c r="S59" s="38"/>
      <c r="T59" s="13">
        <f>$I$4</f>
        <v>0.5660377358490566</v>
      </c>
      <c r="U59" t="s">
        <v>157</v>
      </c>
      <c r="V59" t="str">
        <f>$X$8</f>
        <v>raytan7585</v>
      </c>
    </row>
    <row r="60" spans="1:22" ht="12.75">
      <c r="A60" s="4" t="s">
        <v>207</v>
      </c>
      <c r="B60" s="6"/>
      <c r="C60" s="23"/>
      <c r="D60" s="9"/>
      <c r="E60" s="23"/>
      <c r="F60" s="9"/>
      <c r="G60" s="23"/>
      <c r="H60" s="9"/>
      <c r="I60" s="23"/>
      <c r="J60" s="9"/>
      <c r="K60" s="23"/>
      <c r="L60" s="9"/>
      <c r="M60" s="23"/>
      <c r="N60" s="9"/>
      <c r="O60" s="23"/>
      <c r="P60" s="9"/>
      <c r="Q60" s="23"/>
      <c r="R60" s="14">
        <f t="shared" si="4"/>
        <v>0</v>
      </c>
      <c r="S60" s="38"/>
      <c r="T60" s="13">
        <f>$N$4</f>
        <v>0.5384615384615384</v>
      </c>
      <c r="U60" t="s">
        <v>157</v>
      </c>
      <c r="V60" t="str">
        <f>$X$13</f>
        <v>Shadow Ryoko</v>
      </c>
    </row>
    <row r="61" spans="1:22" ht="12.75">
      <c r="A61" s="4" t="s">
        <v>208</v>
      </c>
      <c r="B61" s="6"/>
      <c r="C61" s="23"/>
      <c r="D61" s="9"/>
      <c r="E61" s="23"/>
      <c r="F61" s="9"/>
      <c r="G61" s="23"/>
      <c r="H61" s="9"/>
      <c r="I61" s="23"/>
      <c r="J61" s="9"/>
      <c r="K61" s="23"/>
      <c r="L61" s="9"/>
      <c r="M61" s="23"/>
      <c r="N61" s="9"/>
      <c r="O61" s="23"/>
      <c r="P61" s="9"/>
      <c r="Q61" s="23"/>
      <c r="R61" s="14">
        <f t="shared" si="4"/>
        <v>0</v>
      </c>
      <c r="S61" s="38"/>
      <c r="T61" s="13">
        <f>$Q$4</f>
        <v>0.5384615384615384</v>
      </c>
      <c r="U61" t="s">
        <v>157</v>
      </c>
      <c r="V61" t="str">
        <f>$X$16</f>
        <v>Forceful Dragon</v>
      </c>
    </row>
    <row r="62" spans="1:22" ht="12.75">
      <c r="A62" s="4" t="s">
        <v>209</v>
      </c>
      <c r="B62" s="6"/>
      <c r="C62" s="23"/>
      <c r="D62" s="9"/>
      <c r="E62" s="23"/>
      <c r="F62" s="9"/>
      <c r="G62" s="23"/>
      <c r="H62" s="9"/>
      <c r="I62" s="23"/>
      <c r="J62" s="9"/>
      <c r="K62" s="23"/>
      <c r="L62" s="9"/>
      <c r="M62" s="23"/>
      <c r="N62" s="9"/>
      <c r="O62" s="23"/>
      <c r="P62" s="9"/>
      <c r="Q62" s="23"/>
      <c r="R62" s="14">
        <f t="shared" si="4"/>
        <v>0</v>
      </c>
      <c r="S62" s="38"/>
      <c r="T62" s="13">
        <f>$F$4</f>
        <v>0.5094339622641509</v>
      </c>
      <c r="U62" t="s">
        <v>157</v>
      </c>
      <c r="V62" t="str">
        <f>$X$5</f>
        <v>KleenexTissue50</v>
      </c>
    </row>
    <row r="63" spans="1:22" ht="12.75">
      <c r="A63" s="4" t="s">
        <v>210</v>
      </c>
      <c r="B63" s="6"/>
      <c r="C63" s="23"/>
      <c r="D63" s="9"/>
      <c r="E63" s="23"/>
      <c r="F63" s="9"/>
      <c r="G63" s="23"/>
      <c r="H63" s="9"/>
      <c r="I63" s="23"/>
      <c r="J63" s="9"/>
      <c r="K63" s="23"/>
      <c r="L63" s="9"/>
      <c r="M63" s="23"/>
      <c r="N63" s="9"/>
      <c r="O63" s="23"/>
      <c r="P63" s="9"/>
      <c r="Q63" s="23"/>
      <c r="R63" s="14">
        <f t="shared" si="4"/>
        <v>0</v>
      </c>
      <c r="S63" s="38"/>
      <c r="T63" s="13">
        <f>$M$4</f>
        <v>0.5094339622641509</v>
      </c>
      <c r="U63" t="s">
        <v>157</v>
      </c>
      <c r="V63" t="str">
        <f>$X$12</f>
        <v>X_Dante_X</v>
      </c>
    </row>
    <row r="64" spans="1:22" ht="12.75">
      <c r="A64" s="4" t="s">
        <v>211</v>
      </c>
      <c r="B64" s="6"/>
      <c r="C64" s="23"/>
      <c r="D64" s="9"/>
      <c r="E64" s="23"/>
      <c r="F64" s="9"/>
      <c r="G64" s="23"/>
      <c r="H64" s="9"/>
      <c r="I64" s="23"/>
      <c r="J64" s="9"/>
      <c r="K64" s="23"/>
      <c r="L64" s="9"/>
      <c r="M64" s="23"/>
      <c r="N64" s="9"/>
      <c r="O64" s="23"/>
      <c r="P64" s="9"/>
      <c r="Q64" s="23"/>
      <c r="R64" s="14">
        <f t="shared" si="4"/>
        <v>0</v>
      </c>
      <c r="S64" s="38"/>
      <c r="T64" s="13">
        <f>$D$4</f>
        <v>0.5</v>
      </c>
      <c r="U64" t="s">
        <v>157</v>
      </c>
      <c r="V64" t="str">
        <f>$X$3</f>
        <v>stingers</v>
      </c>
    </row>
    <row r="65" spans="1:22" ht="12.75">
      <c r="A65" s="4" t="s">
        <v>1</v>
      </c>
      <c r="B65" s="6"/>
      <c r="C65" s="23"/>
      <c r="D65" s="9"/>
      <c r="E65" s="23"/>
      <c r="F65" s="9"/>
      <c r="G65" s="23"/>
      <c r="H65" s="9"/>
      <c r="I65" s="23"/>
      <c r="J65" s="9"/>
      <c r="K65" s="23"/>
      <c r="L65" s="9"/>
      <c r="M65" s="23"/>
      <c r="N65" s="9"/>
      <c r="O65" s="23"/>
      <c r="P65" s="9"/>
      <c r="Q65" s="23"/>
      <c r="R65" s="14">
        <f t="shared" si="4"/>
        <v>0</v>
      </c>
      <c r="S65" s="38"/>
      <c r="T65" s="13">
        <f>$E$4</f>
        <v>0.5</v>
      </c>
      <c r="U65" t="s">
        <v>157</v>
      </c>
      <c r="V65" t="str">
        <f>$X$4</f>
        <v>neonreaper</v>
      </c>
    </row>
    <row r="66" spans="1:22" ht="12.75">
      <c r="A66" s="4" t="s">
        <v>2</v>
      </c>
      <c r="B66" s="6"/>
      <c r="C66" s="23"/>
      <c r="D66" s="9"/>
      <c r="E66" s="23"/>
      <c r="F66" s="9"/>
      <c r="G66" s="23"/>
      <c r="H66" s="9"/>
      <c r="I66" s="23"/>
      <c r="J66" s="9"/>
      <c r="K66" s="23"/>
      <c r="L66" s="9"/>
      <c r="M66" s="23"/>
      <c r="N66" s="9"/>
      <c r="O66" s="23"/>
      <c r="P66" s="9"/>
      <c r="Q66" s="23"/>
      <c r="R66" s="14">
        <f t="shared" si="4"/>
        <v>0</v>
      </c>
      <c r="S66" s="38"/>
      <c r="T66" s="13">
        <f>$G$4</f>
        <v>0.49056603773584906</v>
      </c>
      <c r="U66" t="s">
        <v>157</v>
      </c>
      <c r="V66" t="str">
        <f>$X$6</f>
        <v>th3l3fty</v>
      </c>
    </row>
    <row r="67" spans="1:22" ht="12.75">
      <c r="A67" s="4" t="s">
        <v>3</v>
      </c>
      <c r="B67" s="6"/>
      <c r="C67" s="23"/>
      <c r="D67" s="9"/>
      <c r="E67" s="23"/>
      <c r="F67" s="9"/>
      <c r="G67" s="23"/>
      <c r="H67" s="9"/>
      <c r="I67" s="23"/>
      <c r="J67" s="9"/>
      <c r="K67" s="23"/>
      <c r="L67" s="9"/>
      <c r="M67" s="23"/>
      <c r="N67" s="9"/>
      <c r="O67" s="23"/>
      <c r="P67" s="9"/>
      <c r="Q67" s="23"/>
      <c r="R67" s="14">
        <f t="shared" si="4"/>
        <v>0</v>
      </c>
      <c r="S67" s="38"/>
      <c r="T67" s="13">
        <f>$L$4</f>
        <v>0.49056603773584906</v>
      </c>
      <c r="U67" t="s">
        <v>157</v>
      </c>
      <c r="V67" t="str">
        <f>$X$11</f>
        <v>Sir Chris</v>
      </c>
    </row>
    <row r="68" spans="1:22" ht="12.75">
      <c r="A68" s="4" t="s">
        <v>4</v>
      </c>
      <c r="B68" s="6"/>
      <c r="C68" s="23"/>
      <c r="D68" s="9"/>
      <c r="E68" s="23"/>
      <c r="F68" s="9"/>
      <c r="G68" s="23"/>
      <c r="H68" s="9"/>
      <c r="I68" s="23"/>
      <c r="J68" s="9"/>
      <c r="K68" s="23"/>
      <c r="L68" s="9"/>
      <c r="M68" s="23"/>
      <c r="N68" s="9"/>
      <c r="O68" s="23"/>
      <c r="P68" s="9"/>
      <c r="Q68" s="23"/>
      <c r="R68" s="14">
        <f t="shared" si="4"/>
        <v>0</v>
      </c>
      <c r="S68" s="38"/>
      <c r="T68" s="13">
        <f>$O$4</f>
        <v>0.46153846153846156</v>
      </c>
      <c r="U68" t="s">
        <v>157</v>
      </c>
      <c r="V68" t="str">
        <f>$X$14</f>
        <v>War13104</v>
      </c>
    </row>
    <row r="69" spans="1:22" ht="12.75">
      <c r="A69" s="4" t="s">
        <v>5</v>
      </c>
      <c r="B69" s="6"/>
      <c r="C69" s="23"/>
      <c r="D69" s="9"/>
      <c r="E69" s="23"/>
      <c r="F69" s="9"/>
      <c r="G69" s="23"/>
      <c r="H69" s="9"/>
      <c r="I69" s="23"/>
      <c r="J69" s="9"/>
      <c r="K69" s="23"/>
      <c r="L69" s="9"/>
      <c r="M69" s="23"/>
      <c r="N69" s="9"/>
      <c r="O69" s="23"/>
      <c r="P69" s="9"/>
      <c r="Q69" s="23"/>
      <c r="R69" s="14">
        <f t="shared" si="4"/>
        <v>0</v>
      </c>
      <c r="S69" s="38"/>
      <c r="T69" s="13">
        <f>$P$4</f>
        <v>0.46153846153846156</v>
      </c>
      <c r="U69" t="s">
        <v>157</v>
      </c>
      <c r="V69" t="str">
        <f>$X$15</f>
        <v>Smurf</v>
      </c>
    </row>
    <row r="70" spans="1:22" ht="12.75">
      <c r="A70" s="4" t="s">
        <v>6</v>
      </c>
      <c r="B70" s="6"/>
      <c r="C70" s="23"/>
      <c r="D70" s="9"/>
      <c r="E70" s="23"/>
      <c r="F70" s="9"/>
      <c r="G70" s="23"/>
      <c r="H70" s="9"/>
      <c r="I70" s="23"/>
      <c r="J70" s="9"/>
      <c r="K70" s="23"/>
      <c r="L70" s="9"/>
      <c r="M70" s="23"/>
      <c r="N70" s="9"/>
      <c r="O70" s="23"/>
      <c r="P70" s="9"/>
      <c r="Q70" s="23"/>
      <c r="R70" s="14">
        <f aca="true" t="shared" si="5" ref="R70:R101">SUM(B70:Q70)</f>
        <v>0</v>
      </c>
      <c r="S70" s="38"/>
      <c r="T70" s="13">
        <f>$H$4</f>
        <v>0.4339622641509434</v>
      </c>
      <c r="U70" t="s">
        <v>157</v>
      </c>
      <c r="V70" t="str">
        <f>$X$7</f>
        <v>DpOblivion</v>
      </c>
    </row>
    <row r="71" spans="1:22" ht="12.75">
      <c r="A71" s="4" t="s">
        <v>7</v>
      </c>
      <c r="B71" s="6"/>
      <c r="C71" s="23"/>
      <c r="D71" s="9"/>
      <c r="E71" s="23"/>
      <c r="F71" s="9"/>
      <c r="G71" s="23"/>
      <c r="H71" s="9"/>
      <c r="I71" s="23"/>
      <c r="J71" s="9"/>
      <c r="K71" s="23"/>
      <c r="L71" s="9"/>
      <c r="M71" s="23"/>
      <c r="N71" s="9"/>
      <c r="O71" s="23"/>
      <c r="P71" s="9"/>
      <c r="Q71" s="23"/>
      <c r="R71" s="14">
        <f t="shared" si="5"/>
        <v>0</v>
      </c>
      <c r="S71" s="38"/>
      <c r="T71" s="13">
        <f>$C$4</f>
        <v>0.3148148148148148</v>
      </c>
      <c r="U71" t="s">
        <v>157</v>
      </c>
      <c r="V71" t="str">
        <f>$X$2</f>
        <v>Eeeevil Overlord</v>
      </c>
    </row>
    <row r="72" spans="1:22" ht="12.75">
      <c r="A72" s="4" t="s">
        <v>8</v>
      </c>
      <c r="B72" s="6"/>
      <c r="C72" s="23"/>
      <c r="D72" s="9"/>
      <c r="E72" s="23"/>
      <c r="F72" s="9"/>
      <c r="G72" s="23"/>
      <c r="H72" s="9"/>
      <c r="I72" s="23"/>
      <c r="J72" s="9"/>
      <c r="K72" s="23"/>
      <c r="L72" s="9"/>
      <c r="M72" s="23"/>
      <c r="N72" s="9"/>
      <c r="O72" s="23"/>
      <c r="P72" s="9"/>
      <c r="Q72" s="23"/>
      <c r="R72" s="14">
        <f t="shared" si="5"/>
        <v>0</v>
      </c>
      <c r="S72" s="38"/>
      <c r="T72" s="13">
        <f>$K$4</f>
        <v>0.2641509433962264</v>
      </c>
      <c r="U72" t="s">
        <v>157</v>
      </c>
      <c r="V72" t="str">
        <f>$X$10</f>
        <v>Shake</v>
      </c>
    </row>
    <row r="73" spans="1:21" ht="12.75">
      <c r="A73" s="4" t="s">
        <v>9</v>
      </c>
      <c r="B73" s="6"/>
      <c r="C73" s="23"/>
      <c r="D73" s="9"/>
      <c r="E73" s="23"/>
      <c r="F73" s="9"/>
      <c r="G73" s="23"/>
      <c r="H73" s="9"/>
      <c r="I73" s="23"/>
      <c r="J73" s="9"/>
      <c r="K73" s="23"/>
      <c r="L73" s="9"/>
      <c r="M73" s="23"/>
      <c r="N73" s="9"/>
      <c r="O73" s="23"/>
      <c r="P73" s="9"/>
      <c r="Q73" s="23"/>
      <c r="R73" s="14">
        <f t="shared" si="5"/>
        <v>0</v>
      </c>
      <c r="S73" s="38"/>
      <c r="U73" s="13"/>
    </row>
    <row r="74" spans="1:20" ht="12.75">
      <c r="A74" s="4" t="s">
        <v>10</v>
      </c>
      <c r="B74" s="6"/>
      <c r="C74" s="23"/>
      <c r="D74" s="9"/>
      <c r="E74" s="23"/>
      <c r="F74" s="9"/>
      <c r="G74" s="23"/>
      <c r="H74" s="9"/>
      <c r="I74" s="23"/>
      <c r="J74" s="9"/>
      <c r="K74" s="23"/>
      <c r="L74" s="9"/>
      <c r="M74" s="23"/>
      <c r="N74" s="9"/>
      <c r="O74" s="23"/>
      <c r="P74" s="9"/>
      <c r="Q74" s="23"/>
      <c r="R74" s="14">
        <f t="shared" si="5"/>
        <v>0</v>
      </c>
      <c r="S74" s="38"/>
      <c r="T74" s="12" t="s">
        <v>149</v>
      </c>
    </row>
    <row r="75" spans="1:22" ht="12.75">
      <c r="A75" s="4" t="s">
        <v>11</v>
      </c>
      <c r="B75" s="6"/>
      <c r="C75" s="23"/>
      <c r="D75" s="9"/>
      <c r="E75" s="23"/>
      <c r="F75" s="9"/>
      <c r="G75" s="23"/>
      <c r="H75" s="9"/>
      <c r="I75" s="23"/>
      <c r="J75" s="9"/>
      <c r="K75" s="23"/>
      <c r="L75" s="9"/>
      <c r="M75" s="23"/>
      <c r="N75" s="9"/>
      <c r="O75" s="23"/>
      <c r="P75" s="9"/>
      <c r="Q75" s="23"/>
      <c r="R75" s="14">
        <f t="shared" si="5"/>
        <v>0</v>
      </c>
      <c r="S75" s="38"/>
      <c r="T75" s="15">
        <f>COUNTIF(B$6:B$506,"5")</f>
        <v>18</v>
      </c>
      <c r="U75" t="s">
        <v>157</v>
      </c>
      <c r="V75" t="str">
        <f>$X$1</f>
        <v>Crono801</v>
      </c>
    </row>
    <row r="76" spans="1:22" ht="12.75">
      <c r="A76" s="4" t="s">
        <v>12</v>
      </c>
      <c r="B76" s="6"/>
      <c r="C76" s="23"/>
      <c r="D76" s="9"/>
      <c r="E76" s="23"/>
      <c r="F76" s="9"/>
      <c r="G76" s="23"/>
      <c r="H76" s="9"/>
      <c r="I76" s="23"/>
      <c r="J76" s="9"/>
      <c r="K76" s="23"/>
      <c r="L76" s="9"/>
      <c r="M76" s="23"/>
      <c r="N76" s="9"/>
      <c r="O76" s="23"/>
      <c r="P76" s="9"/>
      <c r="Q76" s="23"/>
      <c r="R76" s="14">
        <f t="shared" si="5"/>
        <v>0</v>
      </c>
      <c r="S76" s="38"/>
      <c r="T76" s="15">
        <f>COUNTIF(M$6:M$506,"5")</f>
        <v>16</v>
      </c>
      <c r="U76" t="s">
        <v>157</v>
      </c>
      <c r="V76" t="str">
        <f>$X$12</f>
        <v>X_Dante_X</v>
      </c>
    </row>
    <row r="77" spans="1:22" ht="12.75">
      <c r="A77" s="4" t="s">
        <v>13</v>
      </c>
      <c r="B77" s="6"/>
      <c r="C77" s="23"/>
      <c r="D77" s="9"/>
      <c r="E77" s="23"/>
      <c r="F77" s="9"/>
      <c r="G77" s="23"/>
      <c r="H77" s="9"/>
      <c r="I77" s="23"/>
      <c r="J77" s="9"/>
      <c r="K77" s="23"/>
      <c r="L77" s="9"/>
      <c r="M77" s="23"/>
      <c r="N77" s="9"/>
      <c r="O77" s="23"/>
      <c r="P77" s="9"/>
      <c r="Q77" s="23"/>
      <c r="R77" s="14">
        <f t="shared" si="5"/>
        <v>0</v>
      </c>
      <c r="S77" s="38"/>
      <c r="T77" s="15">
        <f>COUNTIF(Q$6:Q$506,"5")</f>
        <v>14</v>
      </c>
      <c r="U77" t="s">
        <v>157</v>
      </c>
      <c r="V77" t="str">
        <f>$X$16</f>
        <v>Forceful Dragon</v>
      </c>
    </row>
    <row r="78" spans="1:22" ht="12.75">
      <c r="A78" s="4" t="s">
        <v>14</v>
      </c>
      <c r="B78" s="6"/>
      <c r="C78" s="23"/>
      <c r="D78" s="9"/>
      <c r="E78" s="23"/>
      <c r="F78" s="9"/>
      <c r="G78" s="23"/>
      <c r="H78" s="9"/>
      <c r="I78" s="23"/>
      <c r="J78" s="9"/>
      <c r="K78" s="23"/>
      <c r="L78" s="9"/>
      <c r="M78" s="23"/>
      <c r="N78" s="9"/>
      <c r="O78" s="23"/>
      <c r="P78" s="9"/>
      <c r="Q78" s="23"/>
      <c r="R78" s="14">
        <f t="shared" si="5"/>
        <v>0</v>
      </c>
      <c r="S78" s="38"/>
      <c r="T78" s="15">
        <f>COUNTIF(H$6:H$506,"5")</f>
        <v>13</v>
      </c>
      <c r="U78" t="s">
        <v>157</v>
      </c>
      <c r="V78" t="str">
        <f>$X$7</f>
        <v>DpOblivion</v>
      </c>
    </row>
    <row r="79" spans="1:22" ht="12.75">
      <c r="A79" s="4" t="s">
        <v>15</v>
      </c>
      <c r="B79" s="6"/>
      <c r="C79" s="23"/>
      <c r="D79" s="9"/>
      <c r="E79" s="23"/>
      <c r="F79" s="9"/>
      <c r="G79" s="23"/>
      <c r="H79" s="9"/>
      <c r="I79" s="23"/>
      <c r="J79" s="9"/>
      <c r="K79" s="23"/>
      <c r="L79" s="9"/>
      <c r="M79" s="23"/>
      <c r="N79" s="9"/>
      <c r="O79" s="23"/>
      <c r="P79" s="9"/>
      <c r="Q79" s="23"/>
      <c r="R79" s="14">
        <f t="shared" si="5"/>
        <v>0</v>
      </c>
      <c r="S79" s="38"/>
      <c r="T79" s="15">
        <f>COUNTIF(F$6:F$506,"5")</f>
        <v>11</v>
      </c>
      <c r="U79" t="s">
        <v>157</v>
      </c>
      <c r="V79" t="str">
        <f>$X$5</f>
        <v>KleenexTissue50</v>
      </c>
    </row>
    <row r="80" spans="1:22" ht="12.75">
      <c r="A80" s="4" t="s">
        <v>16</v>
      </c>
      <c r="B80" s="6"/>
      <c r="C80" s="23"/>
      <c r="D80" s="9"/>
      <c r="E80" s="23"/>
      <c r="F80" s="9"/>
      <c r="G80" s="23"/>
      <c r="H80" s="9"/>
      <c r="I80" s="23"/>
      <c r="J80" s="9"/>
      <c r="K80" s="23"/>
      <c r="L80" s="9"/>
      <c r="M80" s="23"/>
      <c r="N80" s="9"/>
      <c r="O80" s="23"/>
      <c r="P80" s="9"/>
      <c r="Q80" s="23"/>
      <c r="R80" s="14">
        <f t="shared" si="5"/>
        <v>0</v>
      </c>
      <c r="S80" s="38"/>
      <c r="T80" s="15">
        <f>COUNTIF(J$6:J$506,"5")</f>
        <v>11</v>
      </c>
      <c r="U80" t="s">
        <v>157</v>
      </c>
      <c r="V80" t="str">
        <f>$X$9</f>
        <v>FFDragon</v>
      </c>
    </row>
    <row r="81" spans="1:22" ht="12.75">
      <c r="A81" s="4" t="s">
        <v>17</v>
      </c>
      <c r="B81" s="6"/>
      <c r="C81" s="23"/>
      <c r="D81" s="9"/>
      <c r="E81" s="23"/>
      <c r="F81" s="9"/>
      <c r="G81" s="23"/>
      <c r="H81" s="9"/>
      <c r="I81" s="23"/>
      <c r="J81" s="9"/>
      <c r="K81" s="23"/>
      <c r="L81" s="9"/>
      <c r="M81" s="23"/>
      <c r="N81" s="9"/>
      <c r="O81" s="23"/>
      <c r="P81" s="9"/>
      <c r="Q81" s="23"/>
      <c r="R81" s="14">
        <f t="shared" si="5"/>
        <v>0</v>
      </c>
      <c r="S81" s="38"/>
      <c r="T81" s="15">
        <f>COUNTIF(O$6:O$506,"5")</f>
        <v>11</v>
      </c>
      <c r="U81" t="s">
        <v>157</v>
      </c>
      <c r="V81" t="str">
        <f>$X$14</f>
        <v>War13104</v>
      </c>
    </row>
    <row r="82" spans="1:22" ht="12.75">
      <c r="A82" s="4" t="s">
        <v>18</v>
      </c>
      <c r="B82" s="6"/>
      <c r="C82" s="23"/>
      <c r="D82" s="9"/>
      <c r="E82" s="23"/>
      <c r="F82" s="9"/>
      <c r="G82" s="23"/>
      <c r="H82" s="9"/>
      <c r="I82" s="23"/>
      <c r="J82" s="9"/>
      <c r="K82" s="23"/>
      <c r="L82" s="9"/>
      <c r="M82" s="23"/>
      <c r="N82" s="9"/>
      <c r="O82" s="23"/>
      <c r="P82" s="9"/>
      <c r="Q82" s="23"/>
      <c r="R82" s="14">
        <f t="shared" si="5"/>
        <v>0</v>
      </c>
      <c r="S82" s="38"/>
      <c r="T82" s="15">
        <f>COUNTIF(E$6:E$506,"5")</f>
        <v>10</v>
      </c>
      <c r="U82" t="s">
        <v>157</v>
      </c>
      <c r="V82" t="str">
        <f>$X$4</f>
        <v>neonreaper</v>
      </c>
    </row>
    <row r="83" spans="1:22" ht="12.75">
      <c r="A83" s="4" t="s">
        <v>19</v>
      </c>
      <c r="B83" s="6"/>
      <c r="C83" s="23"/>
      <c r="D83" s="9"/>
      <c r="E83" s="23"/>
      <c r="F83" s="9"/>
      <c r="G83" s="23"/>
      <c r="H83" s="9"/>
      <c r="I83" s="23"/>
      <c r="J83" s="9"/>
      <c r="K83" s="23"/>
      <c r="L83" s="9"/>
      <c r="M83" s="23"/>
      <c r="N83" s="9"/>
      <c r="O83" s="23"/>
      <c r="P83" s="9"/>
      <c r="Q83" s="23"/>
      <c r="R83" s="14">
        <f t="shared" si="5"/>
        <v>0</v>
      </c>
      <c r="S83" s="38"/>
      <c r="T83" s="15">
        <f>COUNTIF(I$6:I$506,"5")</f>
        <v>10</v>
      </c>
      <c r="U83" t="s">
        <v>157</v>
      </c>
      <c r="V83" t="str">
        <f>$X$8</f>
        <v>raytan7585</v>
      </c>
    </row>
    <row r="84" spans="1:22" ht="12.75">
      <c r="A84" s="4" t="s">
        <v>20</v>
      </c>
      <c r="B84" s="6"/>
      <c r="C84" s="23"/>
      <c r="D84" s="9"/>
      <c r="E84" s="23"/>
      <c r="F84" s="9"/>
      <c r="G84" s="23"/>
      <c r="H84" s="9"/>
      <c r="I84" s="23"/>
      <c r="J84" s="9"/>
      <c r="K84" s="23"/>
      <c r="L84" s="9"/>
      <c r="M84" s="23"/>
      <c r="N84" s="9"/>
      <c r="O84" s="23"/>
      <c r="P84" s="9"/>
      <c r="Q84" s="23"/>
      <c r="R84" s="14">
        <f t="shared" si="5"/>
        <v>0</v>
      </c>
      <c r="S84" s="38"/>
      <c r="T84" s="15">
        <f>COUNTIF(P$6:P$506,"5")</f>
        <v>10</v>
      </c>
      <c r="U84" t="s">
        <v>157</v>
      </c>
      <c r="V84" t="str">
        <f>$X$15</f>
        <v>Smurf</v>
      </c>
    </row>
    <row r="85" spans="1:22" ht="12.75">
      <c r="A85" s="4" t="s">
        <v>21</v>
      </c>
      <c r="B85" s="6"/>
      <c r="C85" s="23"/>
      <c r="D85" s="9"/>
      <c r="E85" s="23"/>
      <c r="F85" s="9"/>
      <c r="G85" s="23"/>
      <c r="H85" s="9"/>
      <c r="I85" s="23"/>
      <c r="J85" s="9"/>
      <c r="K85" s="23"/>
      <c r="L85" s="9"/>
      <c r="M85" s="23"/>
      <c r="N85" s="9"/>
      <c r="O85" s="23"/>
      <c r="P85" s="9"/>
      <c r="Q85" s="23"/>
      <c r="R85" s="14">
        <f t="shared" si="5"/>
        <v>0</v>
      </c>
      <c r="S85" s="38"/>
      <c r="T85" s="15">
        <f>COUNTIF(D$6:D$506,"5")</f>
        <v>9</v>
      </c>
      <c r="U85" t="s">
        <v>157</v>
      </c>
      <c r="V85" t="str">
        <f>$X$3</f>
        <v>stingers</v>
      </c>
    </row>
    <row r="86" spans="1:22" ht="12.75">
      <c r="A86" s="4" t="s">
        <v>22</v>
      </c>
      <c r="B86" s="6"/>
      <c r="C86" s="23"/>
      <c r="D86" s="9"/>
      <c r="E86" s="23"/>
      <c r="F86" s="9"/>
      <c r="G86" s="23"/>
      <c r="H86" s="9"/>
      <c r="I86" s="23"/>
      <c r="J86" s="9"/>
      <c r="K86" s="23"/>
      <c r="L86" s="9"/>
      <c r="M86" s="23"/>
      <c r="N86" s="9"/>
      <c r="O86" s="23"/>
      <c r="P86" s="9"/>
      <c r="Q86" s="23"/>
      <c r="R86" s="14">
        <f t="shared" si="5"/>
        <v>0</v>
      </c>
      <c r="S86" s="38"/>
      <c r="T86" s="15">
        <f>COUNTIF(L$6:L$506,"5")</f>
        <v>8</v>
      </c>
      <c r="U86" t="s">
        <v>157</v>
      </c>
      <c r="V86" t="str">
        <f>$X$11</f>
        <v>Sir Chris</v>
      </c>
    </row>
    <row r="87" spans="1:22" ht="12.75">
      <c r="A87" s="4" t="s">
        <v>23</v>
      </c>
      <c r="B87" s="6"/>
      <c r="C87" s="23"/>
      <c r="D87" s="9"/>
      <c r="E87" s="23"/>
      <c r="F87" s="9"/>
      <c r="G87" s="23"/>
      <c r="H87" s="9"/>
      <c r="I87" s="23"/>
      <c r="J87" s="9"/>
      <c r="K87" s="23"/>
      <c r="L87" s="9"/>
      <c r="M87" s="23"/>
      <c r="N87" s="9"/>
      <c r="O87" s="23"/>
      <c r="P87" s="9"/>
      <c r="Q87" s="23"/>
      <c r="R87" s="14">
        <f t="shared" si="5"/>
        <v>0</v>
      </c>
      <c r="S87" s="38"/>
      <c r="T87" s="15">
        <f>COUNTIF(N$6:N$506,"5")</f>
        <v>7</v>
      </c>
      <c r="U87" t="s">
        <v>157</v>
      </c>
      <c r="V87" t="str">
        <f>$X$13</f>
        <v>Shadow Ryoko</v>
      </c>
    </row>
    <row r="88" spans="1:22" ht="12.75">
      <c r="A88" s="4" t="s">
        <v>24</v>
      </c>
      <c r="B88" s="6"/>
      <c r="C88" s="23"/>
      <c r="D88" s="9"/>
      <c r="E88" s="23"/>
      <c r="F88" s="9"/>
      <c r="G88" s="23"/>
      <c r="H88" s="9"/>
      <c r="I88" s="23"/>
      <c r="J88" s="9"/>
      <c r="K88" s="23"/>
      <c r="L88" s="9"/>
      <c r="M88" s="23"/>
      <c r="N88" s="9"/>
      <c r="O88" s="23"/>
      <c r="P88" s="9"/>
      <c r="Q88" s="23"/>
      <c r="R88" s="14">
        <f t="shared" si="5"/>
        <v>0</v>
      </c>
      <c r="S88" s="38"/>
      <c r="T88" s="15">
        <f>COUNTIF(G$6:G$506,"5")</f>
        <v>6</v>
      </c>
      <c r="U88" t="s">
        <v>157</v>
      </c>
      <c r="V88" t="str">
        <f>$X$6</f>
        <v>th3l3fty</v>
      </c>
    </row>
    <row r="89" spans="1:22" ht="12.75">
      <c r="A89" s="4" t="s">
        <v>25</v>
      </c>
      <c r="B89" s="6"/>
      <c r="C89" s="23"/>
      <c r="D89" s="9"/>
      <c r="E89" s="23"/>
      <c r="F89" s="9"/>
      <c r="G89" s="23"/>
      <c r="H89" s="9"/>
      <c r="I89" s="23"/>
      <c r="J89" s="9"/>
      <c r="K89" s="23"/>
      <c r="L89" s="9"/>
      <c r="M89" s="23"/>
      <c r="N89" s="9"/>
      <c r="O89" s="23"/>
      <c r="P89" s="9"/>
      <c r="Q89" s="23"/>
      <c r="R89" s="14">
        <f t="shared" si="5"/>
        <v>0</v>
      </c>
      <c r="S89" s="38"/>
      <c r="T89" s="15">
        <f>COUNTIF(C$6:C$506,"5")</f>
        <v>5</v>
      </c>
      <c r="U89" t="s">
        <v>157</v>
      </c>
      <c r="V89" t="str">
        <f>$X$2</f>
        <v>Eeeevil Overlord</v>
      </c>
    </row>
    <row r="90" spans="1:22" ht="12.75">
      <c r="A90" s="4" t="s">
        <v>26</v>
      </c>
      <c r="B90" s="6"/>
      <c r="C90" s="23"/>
      <c r="D90" s="9"/>
      <c r="E90" s="23"/>
      <c r="F90" s="9"/>
      <c r="G90" s="23"/>
      <c r="H90" s="9"/>
      <c r="I90" s="23"/>
      <c r="J90" s="9"/>
      <c r="K90" s="23"/>
      <c r="L90" s="9"/>
      <c r="M90" s="23"/>
      <c r="N90" s="9"/>
      <c r="O90" s="23"/>
      <c r="P90" s="9"/>
      <c r="Q90" s="23"/>
      <c r="R90" s="14">
        <f t="shared" si="5"/>
        <v>0</v>
      </c>
      <c r="S90" s="38"/>
      <c r="T90" s="15">
        <f>COUNTIF(K$6:K$506,"5")</f>
        <v>3</v>
      </c>
      <c r="U90" t="s">
        <v>157</v>
      </c>
      <c r="V90" t="str">
        <f>$X$10</f>
        <v>Shake</v>
      </c>
    </row>
    <row r="91" spans="1:19" ht="12.75">
      <c r="A91" s="4" t="s">
        <v>27</v>
      </c>
      <c r="B91" s="6"/>
      <c r="C91" s="23"/>
      <c r="D91" s="9"/>
      <c r="E91" s="23"/>
      <c r="F91" s="9"/>
      <c r="G91" s="23"/>
      <c r="H91" s="9"/>
      <c r="I91" s="23"/>
      <c r="J91" s="9"/>
      <c r="K91" s="23"/>
      <c r="L91" s="9"/>
      <c r="M91" s="23"/>
      <c r="N91" s="9"/>
      <c r="O91" s="23"/>
      <c r="P91" s="9"/>
      <c r="Q91" s="23"/>
      <c r="R91" s="14">
        <f t="shared" si="5"/>
        <v>0</v>
      </c>
      <c r="S91" s="38"/>
    </row>
    <row r="92" spans="1:20" ht="12.75">
      <c r="A92" s="4" t="s">
        <v>28</v>
      </c>
      <c r="B92" s="6"/>
      <c r="C92" s="23"/>
      <c r="D92" s="9"/>
      <c r="E92" s="23"/>
      <c r="F92" s="9"/>
      <c r="G92" s="23"/>
      <c r="H92" s="9"/>
      <c r="I92" s="23"/>
      <c r="J92" s="9"/>
      <c r="K92" s="23"/>
      <c r="L92" s="9"/>
      <c r="M92" s="23"/>
      <c r="N92" s="9"/>
      <c r="O92" s="23"/>
      <c r="P92" s="9"/>
      <c r="Q92" s="23"/>
      <c r="R92" s="14">
        <f t="shared" si="5"/>
        <v>0</v>
      </c>
      <c r="S92" s="38"/>
      <c r="T92" s="12" t="s">
        <v>150</v>
      </c>
    </row>
    <row r="93" spans="1:22" ht="12.75">
      <c r="A93" s="4" t="s">
        <v>29</v>
      </c>
      <c r="B93" s="6"/>
      <c r="C93" s="23"/>
      <c r="D93" s="9"/>
      <c r="E93" s="23"/>
      <c r="F93" s="9"/>
      <c r="G93" s="23"/>
      <c r="H93" s="9"/>
      <c r="I93" s="23"/>
      <c r="J93" s="9"/>
      <c r="K93" s="23"/>
      <c r="L93" s="9"/>
      <c r="M93" s="23"/>
      <c r="N93" s="9"/>
      <c r="O93" s="23"/>
      <c r="P93" s="9"/>
      <c r="Q93" s="23"/>
      <c r="R93" s="14">
        <f t="shared" si="5"/>
        <v>0</v>
      </c>
      <c r="S93" s="38"/>
      <c r="T93" s="15">
        <f>COUNTIF(C$6:C$506,"0")</f>
        <v>18</v>
      </c>
      <c r="U93" t="s">
        <v>157</v>
      </c>
      <c r="V93" t="str">
        <f>$X$2</f>
        <v>Eeeevil Overlord</v>
      </c>
    </row>
    <row r="94" spans="1:22" ht="12.75">
      <c r="A94" s="4" t="s">
        <v>30</v>
      </c>
      <c r="B94" s="6"/>
      <c r="C94" s="23"/>
      <c r="D94" s="9"/>
      <c r="E94" s="23"/>
      <c r="F94" s="9"/>
      <c r="G94" s="23"/>
      <c r="H94" s="9"/>
      <c r="I94" s="23"/>
      <c r="J94" s="9"/>
      <c r="K94" s="23"/>
      <c r="L94" s="9"/>
      <c r="M94" s="23"/>
      <c r="N94" s="9"/>
      <c r="O94" s="23"/>
      <c r="P94" s="9"/>
      <c r="Q94" s="23"/>
      <c r="R94" s="14">
        <f t="shared" si="5"/>
        <v>0</v>
      </c>
      <c r="S94" s="38"/>
      <c r="T94" s="15">
        <f>COUNTIF(L$6:L$506,"0")</f>
        <v>16</v>
      </c>
      <c r="U94" t="s">
        <v>157</v>
      </c>
      <c r="V94" t="str">
        <f>$X$11</f>
        <v>Sir Chris</v>
      </c>
    </row>
    <row r="95" spans="1:22" ht="12.75">
      <c r="A95" s="4" t="s">
        <v>31</v>
      </c>
      <c r="B95" s="6"/>
      <c r="C95" s="23"/>
      <c r="D95" s="9"/>
      <c r="E95" s="23"/>
      <c r="F95" s="9"/>
      <c r="G95" s="23"/>
      <c r="H95" s="9"/>
      <c r="I95" s="23"/>
      <c r="J95" s="9"/>
      <c r="K95" s="23"/>
      <c r="L95" s="9"/>
      <c r="M95" s="23"/>
      <c r="N95" s="9"/>
      <c r="O95" s="23"/>
      <c r="P95" s="9"/>
      <c r="Q95" s="23"/>
      <c r="R95" s="14">
        <f t="shared" si="5"/>
        <v>0</v>
      </c>
      <c r="S95" s="38"/>
      <c r="T95" s="15">
        <f>COUNTIF(P$6:P$506,"0")</f>
        <v>14</v>
      </c>
      <c r="U95" t="s">
        <v>157</v>
      </c>
      <c r="V95" t="str">
        <f>$X$15</f>
        <v>Smurf</v>
      </c>
    </row>
    <row r="96" spans="1:22" ht="12.75">
      <c r="A96" s="4" t="s">
        <v>32</v>
      </c>
      <c r="B96" s="6"/>
      <c r="C96" s="23"/>
      <c r="D96" s="9"/>
      <c r="E96" s="23"/>
      <c r="F96" s="9"/>
      <c r="G96" s="23"/>
      <c r="H96" s="9"/>
      <c r="I96" s="23"/>
      <c r="J96" s="9"/>
      <c r="K96" s="23"/>
      <c r="L96" s="9"/>
      <c r="M96" s="23"/>
      <c r="N96" s="9"/>
      <c r="O96" s="23"/>
      <c r="P96" s="9"/>
      <c r="Q96" s="23"/>
      <c r="R96" s="14">
        <f t="shared" si="5"/>
        <v>0</v>
      </c>
      <c r="S96" s="38"/>
      <c r="T96" s="15">
        <f>COUNTIF(I$6:I$506,"0")</f>
        <v>13</v>
      </c>
      <c r="U96" t="s">
        <v>157</v>
      </c>
      <c r="V96" t="str">
        <f>$X$8</f>
        <v>raytan7585</v>
      </c>
    </row>
    <row r="97" spans="1:22" ht="12.75">
      <c r="A97" s="4" t="s">
        <v>33</v>
      </c>
      <c r="B97" s="6"/>
      <c r="C97" s="23"/>
      <c r="D97" s="9"/>
      <c r="E97" s="23"/>
      <c r="F97" s="9"/>
      <c r="G97" s="23"/>
      <c r="H97" s="9"/>
      <c r="I97" s="23"/>
      <c r="J97" s="9"/>
      <c r="K97" s="23"/>
      <c r="L97" s="9"/>
      <c r="M97" s="23"/>
      <c r="N97" s="9"/>
      <c r="O97" s="23"/>
      <c r="P97" s="9"/>
      <c r="Q97" s="23"/>
      <c r="R97" s="14">
        <f t="shared" si="5"/>
        <v>0</v>
      </c>
      <c r="S97" s="38"/>
      <c r="T97" s="15">
        <f>COUNTIF(G$6:G$506,"0")</f>
        <v>11</v>
      </c>
      <c r="U97" t="s">
        <v>157</v>
      </c>
      <c r="V97" t="str">
        <f>$X$6</f>
        <v>th3l3fty</v>
      </c>
    </row>
    <row r="98" spans="1:22" ht="12.75">
      <c r="A98" s="4" t="s">
        <v>34</v>
      </c>
      <c r="B98" s="6"/>
      <c r="C98" s="23"/>
      <c r="D98" s="9"/>
      <c r="E98" s="23"/>
      <c r="F98" s="9"/>
      <c r="G98" s="23"/>
      <c r="H98" s="9"/>
      <c r="I98" s="23"/>
      <c r="J98" s="9"/>
      <c r="K98" s="23"/>
      <c r="L98" s="9"/>
      <c r="M98" s="23"/>
      <c r="N98" s="9"/>
      <c r="O98" s="23"/>
      <c r="P98" s="9"/>
      <c r="Q98" s="23"/>
      <c r="R98" s="14">
        <f t="shared" si="5"/>
        <v>0</v>
      </c>
      <c r="S98" s="38"/>
      <c r="T98" s="15">
        <f>COUNTIF(K$6:K$506,"0")</f>
        <v>11</v>
      </c>
      <c r="U98" t="s">
        <v>157</v>
      </c>
      <c r="V98" t="str">
        <f>$X$10</f>
        <v>Shake</v>
      </c>
    </row>
    <row r="99" spans="1:22" ht="12.75">
      <c r="A99" s="4" t="s">
        <v>35</v>
      </c>
      <c r="B99" s="6"/>
      <c r="C99" s="23"/>
      <c r="D99" s="9"/>
      <c r="E99" s="23"/>
      <c r="F99" s="9"/>
      <c r="G99" s="23"/>
      <c r="H99" s="9"/>
      <c r="I99" s="23"/>
      <c r="J99" s="9"/>
      <c r="K99" s="23"/>
      <c r="L99" s="9"/>
      <c r="M99" s="23"/>
      <c r="N99" s="9"/>
      <c r="O99" s="23"/>
      <c r="P99" s="9"/>
      <c r="Q99" s="23"/>
      <c r="R99" s="14">
        <f t="shared" si="5"/>
        <v>0</v>
      </c>
      <c r="S99" s="38"/>
      <c r="T99" s="15">
        <f>COUNTIF(N$6:N$506,"0")</f>
        <v>11</v>
      </c>
      <c r="U99" t="s">
        <v>157</v>
      </c>
      <c r="V99" t="str">
        <f>$X$13</f>
        <v>Shadow Ryoko</v>
      </c>
    </row>
    <row r="100" spans="1:22" ht="12.75">
      <c r="A100" s="4" t="s">
        <v>36</v>
      </c>
      <c r="B100" s="6"/>
      <c r="C100" s="23"/>
      <c r="D100" s="9"/>
      <c r="E100" s="23"/>
      <c r="F100" s="9"/>
      <c r="G100" s="23"/>
      <c r="H100" s="9"/>
      <c r="I100" s="23"/>
      <c r="J100" s="9"/>
      <c r="K100" s="23"/>
      <c r="L100" s="9"/>
      <c r="M100" s="23"/>
      <c r="N100" s="9"/>
      <c r="O100" s="23"/>
      <c r="P100" s="9"/>
      <c r="Q100" s="23"/>
      <c r="R100" s="14">
        <f t="shared" si="5"/>
        <v>0</v>
      </c>
      <c r="S100" s="38"/>
      <c r="T100" s="15">
        <f>COUNTIF(D$6:D$506,"0")</f>
        <v>10</v>
      </c>
      <c r="U100" t="s">
        <v>157</v>
      </c>
      <c r="V100" t="str">
        <f>$X$3</f>
        <v>stingers</v>
      </c>
    </row>
    <row r="101" spans="1:22" ht="12.75">
      <c r="A101" s="4" t="s">
        <v>37</v>
      </c>
      <c r="B101" s="6"/>
      <c r="C101" s="23"/>
      <c r="D101" s="9"/>
      <c r="E101" s="23"/>
      <c r="F101" s="9"/>
      <c r="G101" s="23"/>
      <c r="H101" s="9"/>
      <c r="I101" s="23"/>
      <c r="J101" s="9"/>
      <c r="K101" s="23"/>
      <c r="L101" s="9"/>
      <c r="M101" s="23"/>
      <c r="N101" s="9"/>
      <c r="O101" s="23"/>
      <c r="P101" s="9"/>
      <c r="Q101" s="23"/>
      <c r="R101" s="14">
        <f t="shared" si="5"/>
        <v>0</v>
      </c>
      <c r="S101" s="38"/>
      <c r="T101" s="15">
        <f>COUNTIF(H$6:H$506,"0")</f>
        <v>10</v>
      </c>
      <c r="U101" t="s">
        <v>157</v>
      </c>
      <c r="V101" t="str">
        <f>$X$7</f>
        <v>DpOblivion</v>
      </c>
    </row>
    <row r="102" spans="1:22" ht="12.75">
      <c r="A102" s="4" t="s">
        <v>38</v>
      </c>
      <c r="B102" s="6"/>
      <c r="C102" s="23"/>
      <c r="D102" s="9"/>
      <c r="E102" s="23"/>
      <c r="F102" s="9"/>
      <c r="G102" s="23"/>
      <c r="H102" s="9"/>
      <c r="I102" s="23"/>
      <c r="J102" s="9"/>
      <c r="K102" s="23"/>
      <c r="L102" s="9"/>
      <c r="M102" s="23"/>
      <c r="N102" s="9"/>
      <c r="O102" s="23"/>
      <c r="P102" s="9"/>
      <c r="Q102" s="23"/>
      <c r="R102" s="14">
        <f aca="true" t="shared" si="6" ref="R102:R133">SUM(B102:Q102)</f>
        <v>0</v>
      </c>
      <c r="S102" s="38"/>
      <c r="T102" s="15">
        <f>COUNTIF(Q$6:Q$506,"0")</f>
        <v>10</v>
      </c>
      <c r="U102" t="s">
        <v>157</v>
      </c>
      <c r="V102" t="str">
        <f>$X$16</f>
        <v>Forceful Dragon</v>
      </c>
    </row>
    <row r="103" spans="1:22" ht="12.75">
      <c r="A103" s="4" t="s">
        <v>39</v>
      </c>
      <c r="B103" s="6"/>
      <c r="C103" s="23"/>
      <c r="D103" s="9"/>
      <c r="E103" s="23"/>
      <c r="F103" s="9"/>
      <c r="G103" s="23"/>
      <c r="H103" s="9"/>
      <c r="I103" s="23"/>
      <c r="J103" s="9"/>
      <c r="K103" s="23"/>
      <c r="L103" s="9"/>
      <c r="M103" s="23"/>
      <c r="N103" s="9"/>
      <c r="O103" s="23"/>
      <c r="P103" s="9"/>
      <c r="Q103" s="23"/>
      <c r="R103" s="14">
        <f t="shared" si="6"/>
        <v>0</v>
      </c>
      <c r="S103" s="38"/>
      <c r="T103" s="15">
        <f>COUNTIF(E$6:E$506,"0")</f>
        <v>9</v>
      </c>
      <c r="U103" t="s">
        <v>157</v>
      </c>
      <c r="V103" t="str">
        <f>$X$4</f>
        <v>neonreaper</v>
      </c>
    </row>
    <row r="104" spans="1:22" ht="12.75">
      <c r="A104" s="4" t="s">
        <v>40</v>
      </c>
      <c r="B104" s="6"/>
      <c r="C104" s="23"/>
      <c r="D104" s="9"/>
      <c r="E104" s="23"/>
      <c r="F104" s="9"/>
      <c r="G104" s="23"/>
      <c r="H104" s="9"/>
      <c r="I104" s="23"/>
      <c r="J104" s="9"/>
      <c r="K104" s="23"/>
      <c r="L104" s="9"/>
      <c r="M104" s="23"/>
      <c r="N104" s="9"/>
      <c r="O104" s="23"/>
      <c r="P104" s="9"/>
      <c r="Q104" s="23"/>
      <c r="R104" s="14">
        <f t="shared" si="6"/>
        <v>0</v>
      </c>
      <c r="S104" s="38"/>
      <c r="T104" s="15">
        <f>COUNTIF(M$6:M$506,"0")</f>
        <v>8</v>
      </c>
      <c r="U104" t="s">
        <v>157</v>
      </c>
      <c r="V104" t="str">
        <f>$X$12</f>
        <v>X_Dante_X</v>
      </c>
    </row>
    <row r="105" spans="1:22" ht="12.75">
      <c r="A105" s="4" t="s">
        <v>41</v>
      </c>
      <c r="B105" s="6"/>
      <c r="C105" s="23"/>
      <c r="D105" s="9"/>
      <c r="E105" s="23"/>
      <c r="F105" s="9"/>
      <c r="G105" s="23"/>
      <c r="H105" s="9"/>
      <c r="I105" s="23"/>
      <c r="J105" s="9"/>
      <c r="K105" s="23"/>
      <c r="L105" s="9"/>
      <c r="M105" s="23"/>
      <c r="N105" s="9"/>
      <c r="O105" s="23"/>
      <c r="P105" s="9"/>
      <c r="Q105" s="23"/>
      <c r="R105" s="14">
        <f t="shared" si="6"/>
        <v>0</v>
      </c>
      <c r="S105" s="38"/>
      <c r="T105" s="15">
        <f>COUNTIF(O$6:O$506,"0")</f>
        <v>7</v>
      </c>
      <c r="U105" t="s">
        <v>157</v>
      </c>
      <c r="V105" t="str">
        <f>$X$14</f>
        <v>War13104</v>
      </c>
    </row>
    <row r="106" spans="1:22" ht="12.75">
      <c r="A106" s="4" t="s">
        <v>42</v>
      </c>
      <c r="B106" s="6"/>
      <c r="C106" s="23"/>
      <c r="D106" s="9"/>
      <c r="E106" s="23"/>
      <c r="F106" s="9"/>
      <c r="G106" s="23"/>
      <c r="H106" s="9"/>
      <c r="I106" s="23"/>
      <c r="J106" s="9"/>
      <c r="K106" s="23"/>
      <c r="L106" s="9"/>
      <c r="M106" s="23"/>
      <c r="N106" s="9"/>
      <c r="O106" s="23"/>
      <c r="P106" s="9"/>
      <c r="Q106" s="23"/>
      <c r="R106" s="14">
        <f t="shared" si="6"/>
        <v>0</v>
      </c>
      <c r="S106" s="38"/>
      <c r="T106" s="15">
        <f>COUNTIF(F$6:F$506,"0")</f>
        <v>6</v>
      </c>
      <c r="U106" t="s">
        <v>157</v>
      </c>
      <c r="V106" t="str">
        <f>$X$5</f>
        <v>KleenexTissue50</v>
      </c>
    </row>
    <row r="107" spans="1:22" ht="12.75">
      <c r="A107" s="4" t="s">
        <v>43</v>
      </c>
      <c r="B107" s="6"/>
      <c r="C107" s="23"/>
      <c r="D107" s="9"/>
      <c r="E107" s="23"/>
      <c r="F107" s="9"/>
      <c r="G107" s="23"/>
      <c r="H107" s="9"/>
      <c r="I107" s="23"/>
      <c r="J107" s="9"/>
      <c r="K107" s="23"/>
      <c r="L107" s="9"/>
      <c r="M107" s="23"/>
      <c r="N107" s="9"/>
      <c r="O107" s="23"/>
      <c r="P107" s="9"/>
      <c r="Q107" s="23"/>
      <c r="R107" s="14">
        <f t="shared" si="6"/>
        <v>0</v>
      </c>
      <c r="S107" s="38"/>
      <c r="T107" s="15">
        <f>COUNTIF(B$6:B$506,"0")</f>
        <v>5</v>
      </c>
      <c r="U107" t="s">
        <v>157</v>
      </c>
      <c r="V107" t="str">
        <f>$X$1</f>
        <v>Crono801</v>
      </c>
    </row>
    <row r="108" spans="1:22" ht="12.75">
      <c r="A108" s="4" t="s">
        <v>44</v>
      </c>
      <c r="B108" s="6"/>
      <c r="C108" s="23"/>
      <c r="D108" s="9"/>
      <c r="E108" s="23"/>
      <c r="F108" s="9"/>
      <c r="G108" s="23"/>
      <c r="H108" s="9"/>
      <c r="I108" s="23"/>
      <c r="J108" s="9"/>
      <c r="K108" s="23"/>
      <c r="L108" s="9"/>
      <c r="M108" s="23"/>
      <c r="N108" s="9"/>
      <c r="O108" s="23"/>
      <c r="P108" s="9"/>
      <c r="Q108" s="23"/>
      <c r="R108" s="14">
        <f t="shared" si="6"/>
        <v>0</v>
      </c>
      <c r="S108" s="38"/>
      <c r="T108" s="15">
        <f>COUNTIF(J$6:J$506,"0")</f>
        <v>3</v>
      </c>
      <c r="U108" t="s">
        <v>157</v>
      </c>
      <c r="V108" t="str">
        <f>$X$9</f>
        <v>FFDragon</v>
      </c>
    </row>
    <row r="109" spans="1:19" ht="12.75">
      <c r="A109" s="4" t="s">
        <v>45</v>
      </c>
      <c r="B109" s="6"/>
      <c r="C109" s="23"/>
      <c r="D109" s="9"/>
      <c r="E109" s="23"/>
      <c r="F109" s="9"/>
      <c r="G109" s="23"/>
      <c r="H109" s="9"/>
      <c r="I109" s="23"/>
      <c r="J109" s="9"/>
      <c r="K109" s="23"/>
      <c r="L109" s="9"/>
      <c r="M109" s="23"/>
      <c r="N109" s="9"/>
      <c r="O109" s="23"/>
      <c r="P109" s="9"/>
      <c r="Q109" s="23"/>
      <c r="R109" s="14">
        <f t="shared" si="6"/>
        <v>0</v>
      </c>
      <c r="S109" s="38"/>
    </row>
    <row r="110" spans="1:20" ht="12.75">
      <c r="A110" s="4" t="s">
        <v>46</v>
      </c>
      <c r="B110" s="6"/>
      <c r="C110" s="23"/>
      <c r="D110" s="9"/>
      <c r="E110" s="23"/>
      <c r="F110" s="9"/>
      <c r="G110" s="23"/>
      <c r="H110" s="9"/>
      <c r="I110" s="23"/>
      <c r="J110" s="9"/>
      <c r="K110" s="23"/>
      <c r="L110" s="9"/>
      <c r="M110" s="23"/>
      <c r="N110" s="9"/>
      <c r="O110" s="23"/>
      <c r="P110" s="9"/>
      <c r="Q110" s="23"/>
      <c r="R110" s="14">
        <f t="shared" si="6"/>
        <v>0</v>
      </c>
      <c r="S110" s="38"/>
      <c r="T110" s="12" t="s">
        <v>131</v>
      </c>
    </row>
    <row r="111" spans="1:24" ht="12.75">
      <c r="A111" s="4" t="s">
        <v>47</v>
      </c>
      <c r="B111" s="6"/>
      <c r="C111" s="23"/>
      <c r="D111" s="9"/>
      <c r="E111" s="23"/>
      <c r="F111" s="9"/>
      <c r="G111" s="23"/>
      <c r="H111" s="9"/>
      <c r="I111" s="23"/>
      <c r="J111" s="9"/>
      <c r="K111" s="23"/>
      <c r="L111" s="9"/>
      <c r="M111" s="23"/>
      <c r="N111" s="9"/>
      <c r="O111" s="23"/>
      <c r="P111" s="9"/>
      <c r="Q111" s="23"/>
      <c r="R111" s="14">
        <f t="shared" si="6"/>
        <v>0</v>
      </c>
      <c r="S111" s="38"/>
      <c r="T111">
        <f>B3</f>
        <v>54</v>
      </c>
      <c r="U111" t="s">
        <v>157</v>
      </c>
      <c r="V111" s="39" t="s">
        <v>217</v>
      </c>
      <c r="X111">
        <f>AVERAGE(B3:E3)</f>
        <v>54</v>
      </c>
    </row>
    <row r="112" spans="1:24" ht="12.75">
      <c r="A112" s="4" t="s">
        <v>48</v>
      </c>
      <c r="B112" s="6"/>
      <c r="C112" s="23"/>
      <c r="D112" s="9"/>
      <c r="E112" s="23"/>
      <c r="F112" s="9"/>
      <c r="G112" s="23"/>
      <c r="H112" s="9"/>
      <c r="I112" s="23"/>
      <c r="J112" s="9"/>
      <c r="K112" s="23"/>
      <c r="L112" s="9"/>
      <c r="M112" s="23"/>
      <c r="N112" s="9"/>
      <c r="O112" s="23"/>
      <c r="P112" s="9"/>
      <c r="Q112" s="23"/>
      <c r="R112" s="14">
        <f t="shared" si="6"/>
        <v>0</v>
      </c>
      <c r="S112" s="38"/>
      <c r="T112">
        <f>F3</f>
        <v>53</v>
      </c>
      <c r="U112" t="s">
        <v>157</v>
      </c>
      <c r="V112" s="39" t="s">
        <v>218</v>
      </c>
      <c r="X112">
        <f>AVERAGE(F3:I3)</f>
        <v>53</v>
      </c>
    </row>
    <row r="113" spans="1:24" ht="12.75">
      <c r="A113" s="4" t="s">
        <v>49</v>
      </c>
      <c r="B113" s="6"/>
      <c r="C113" s="23"/>
      <c r="D113" s="9"/>
      <c r="E113" s="23"/>
      <c r="F113" s="9"/>
      <c r="G113" s="23"/>
      <c r="H113" s="9"/>
      <c r="I113" s="23"/>
      <c r="J113" s="9"/>
      <c r="K113" s="23"/>
      <c r="L113" s="9"/>
      <c r="M113" s="23"/>
      <c r="N113" s="9"/>
      <c r="O113" s="23"/>
      <c r="P113" s="9"/>
      <c r="Q113" s="23"/>
      <c r="R113" s="14">
        <f t="shared" si="6"/>
        <v>0</v>
      </c>
      <c r="S113" s="38"/>
      <c r="T113">
        <f>J3</f>
        <v>53</v>
      </c>
      <c r="U113" t="s">
        <v>157</v>
      </c>
      <c r="V113" s="39" t="s">
        <v>220</v>
      </c>
      <c r="X113">
        <f>AVERAGE(J3:M3)</f>
        <v>53</v>
      </c>
    </row>
    <row r="114" spans="1:24" ht="12.75">
      <c r="A114" s="4" t="s">
        <v>50</v>
      </c>
      <c r="B114" s="6"/>
      <c r="C114" s="23"/>
      <c r="D114" s="9"/>
      <c r="E114" s="23"/>
      <c r="F114" s="9"/>
      <c r="G114" s="23"/>
      <c r="H114" s="9"/>
      <c r="I114" s="23"/>
      <c r="J114" s="9"/>
      <c r="K114" s="23"/>
      <c r="L114" s="9"/>
      <c r="M114" s="23"/>
      <c r="N114" s="9"/>
      <c r="O114" s="23"/>
      <c r="P114" s="9"/>
      <c r="Q114" s="23"/>
      <c r="R114" s="14">
        <f t="shared" si="6"/>
        <v>0</v>
      </c>
      <c r="S114" s="38"/>
      <c r="T114">
        <f>N3</f>
        <v>52</v>
      </c>
      <c r="U114" t="s">
        <v>157</v>
      </c>
      <c r="V114" s="39" t="s">
        <v>221</v>
      </c>
      <c r="X114">
        <f>AVERAGE(N3:Q3)</f>
        <v>52</v>
      </c>
    </row>
    <row r="115" spans="1:19" ht="12.75">
      <c r="A115" s="4" t="s">
        <v>51</v>
      </c>
      <c r="B115" s="6"/>
      <c r="C115" s="23"/>
      <c r="D115" s="9"/>
      <c r="E115" s="23"/>
      <c r="F115" s="9"/>
      <c r="G115" s="23"/>
      <c r="H115" s="9"/>
      <c r="I115" s="23"/>
      <c r="J115" s="9"/>
      <c r="K115" s="23"/>
      <c r="L115" s="9"/>
      <c r="M115" s="23"/>
      <c r="N115" s="9"/>
      <c r="O115" s="23"/>
      <c r="P115" s="9"/>
      <c r="Q115" s="23"/>
      <c r="R115" s="14">
        <f t="shared" si="6"/>
        <v>0</v>
      </c>
      <c r="S115" s="38"/>
    </row>
    <row r="116" spans="1:19" ht="12.75">
      <c r="A116" s="4" t="s">
        <v>52</v>
      </c>
      <c r="B116" s="6"/>
      <c r="C116" s="23"/>
      <c r="D116" s="9"/>
      <c r="E116" s="23"/>
      <c r="F116" s="9"/>
      <c r="G116" s="23"/>
      <c r="H116" s="9"/>
      <c r="I116" s="23"/>
      <c r="J116" s="9"/>
      <c r="K116" s="23"/>
      <c r="L116" s="9"/>
      <c r="M116" s="23"/>
      <c r="N116" s="9"/>
      <c r="O116" s="23"/>
      <c r="P116" s="9"/>
      <c r="Q116" s="23"/>
      <c r="R116" s="14">
        <f t="shared" si="6"/>
        <v>0</v>
      </c>
      <c r="S116" s="38"/>
    </row>
    <row r="117" spans="1:19" ht="12.75">
      <c r="A117" s="4" t="s">
        <v>53</v>
      </c>
      <c r="B117" s="6"/>
      <c r="C117" s="23"/>
      <c r="D117" s="9"/>
      <c r="E117" s="23"/>
      <c r="F117" s="9"/>
      <c r="G117" s="23"/>
      <c r="H117" s="9"/>
      <c r="I117" s="23"/>
      <c r="J117" s="9"/>
      <c r="K117" s="23"/>
      <c r="L117" s="9"/>
      <c r="M117" s="23"/>
      <c r="N117" s="9"/>
      <c r="O117" s="23"/>
      <c r="P117" s="9"/>
      <c r="Q117" s="23"/>
      <c r="R117" s="14">
        <f t="shared" si="6"/>
        <v>0</v>
      </c>
      <c r="S117" s="38"/>
    </row>
    <row r="118" spans="1:19" ht="12.75">
      <c r="A118" s="4" t="s">
        <v>54</v>
      </c>
      <c r="B118" s="6"/>
      <c r="C118" s="23"/>
      <c r="D118" s="9"/>
      <c r="E118" s="23"/>
      <c r="F118" s="9"/>
      <c r="G118" s="23"/>
      <c r="H118" s="9"/>
      <c r="I118" s="23"/>
      <c r="J118" s="9"/>
      <c r="K118" s="23"/>
      <c r="L118" s="9"/>
      <c r="M118" s="23"/>
      <c r="N118" s="9"/>
      <c r="O118" s="23"/>
      <c r="P118" s="9"/>
      <c r="Q118" s="23"/>
      <c r="R118" s="14">
        <f t="shared" si="6"/>
        <v>0</v>
      </c>
      <c r="S118" s="38"/>
    </row>
    <row r="119" spans="1:19" ht="12.75">
      <c r="A119" s="4" t="s">
        <v>55</v>
      </c>
      <c r="B119" s="6"/>
      <c r="C119" s="23"/>
      <c r="D119" s="9"/>
      <c r="E119" s="23"/>
      <c r="F119" s="9"/>
      <c r="G119" s="23"/>
      <c r="H119" s="9"/>
      <c r="I119" s="23"/>
      <c r="J119" s="9"/>
      <c r="K119" s="23"/>
      <c r="L119" s="9"/>
      <c r="M119" s="23"/>
      <c r="N119" s="9"/>
      <c r="O119" s="23"/>
      <c r="P119" s="9"/>
      <c r="Q119" s="23"/>
      <c r="R119" s="14">
        <f t="shared" si="6"/>
        <v>0</v>
      </c>
      <c r="S119" s="38"/>
    </row>
    <row r="120" spans="1:19" ht="12.75">
      <c r="A120" s="4" t="s">
        <v>147</v>
      </c>
      <c r="B120" s="6"/>
      <c r="C120" s="23"/>
      <c r="D120" s="9"/>
      <c r="E120" s="23"/>
      <c r="F120" s="9"/>
      <c r="G120" s="23"/>
      <c r="H120" s="9"/>
      <c r="I120" s="23"/>
      <c r="J120" s="9"/>
      <c r="K120" s="23"/>
      <c r="L120" s="9"/>
      <c r="M120" s="23"/>
      <c r="N120" s="9"/>
      <c r="O120" s="23"/>
      <c r="P120" s="9"/>
      <c r="Q120" s="23"/>
      <c r="R120" s="14">
        <f t="shared" si="6"/>
        <v>0</v>
      </c>
      <c r="S120" s="38"/>
    </row>
    <row r="121" spans="1:19" ht="12.75">
      <c r="A121" s="4" t="s">
        <v>56</v>
      </c>
      <c r="B121" s="6"/>
      <c r="C121" s="23"/>
      <c r="D121" s="9"/>
      <c r="E121" s="23"/>
      <c r="F121" s="9"/>
      <c r="G121" s="23"/>
      <c r="H121" s="9"/>
      <c r="I121" s="23"/>
      <c r="J121" s="9"/>
      <c r="K121" s="23"/>
      <c r="L121" s="9"/>
      <c r="M121" s="23"/>
      <c r="N121" s="9"/>
      <c r="O121" s="23"/>
      <c r="P121" s="9"/>
      <c r="Q121" s="23"/>
      <c r="R121" s="14">
        <f t="shared" si="6"/>
        <v>0</v>
      </c>
      <c r="S121" s="38"/>
    </row>
    <row r="122" spans="1:19" ht="12.75">
      <c r="A122" s="4" t="s">
        <v>57</v>
      </c>
      <c r="B122" s="6"/>
      <c r="C122" s="23"/>
      <c r="D122" s="9"/>
      <c r="E122" s="23"/>
      <c r="F122" s="9"/>
      <c r="G122" s="23"/>
      <c r="H122" s="9"/>
      <c r="I122" s="23"/>
      <c r="J122" s="9"/>
      <c r="K122" s="23"/>
      <c r="L122" s="9"/>
      <c r="M122" s="23"/>
      <c r="N122" s="9"/>
      <c r="O122" s="23"/>
      <c r="P122" s="9"/>
      <c r="Q122" s="23"/>
      <c r="R122" s="14">
        <f t="shared" si="6"/>
        <v>0</v>
      </c>
      <c r="S122" s="38"/>
    </row>
    <row r="123" spans="1:19" ht="12.75">
      <c r="A123" s="4" t="s">
        <v>58</v>
      </c>
      <c r="B123" s="6"/>
      <c r="C123" s="23"/>
      <c r="D123" s="9"/>
      <c r="E123" s="23"/>
      <c r="F123" s="9"/>
      <c r="G123" s="23"/>
      <c r="H123" s="9"/>
      <c r="I123" s="23"/>
      <c r="J123" s="9"/>
      <c r="K123" s="23"/>
      <c r="L123" s="9"/>
      <c r="M123" s="23"/>
      <c r="N123" s="9"/>
      <c r="O123" s="23"/>
      <c r="P123" s="9"/>
      <c r="Q123" s="23"/>
      <c r="R123" s="14">
        <f t="shared" si="6"/>
        <v>0</v>
      </c>
      <c r="S123" s="38"/>
    </row>
    <row r="124" spans="1:19" ht="12.75">
      <c r="A124" s="4" t="s">
        <v>59</v>
      </c>
      <c r="B124" s="6"/>
      <c r="C124" s="23"/>
      <c r="D124" s="9"/>
      <c r="E124" s="23"/>
      <c r="F124" s="9"/>
      <c r="G124" s="23"/>
      <c r="H124" s="9"/>
      <c r="I124" s="23"/>
      <c r="J124" s="9"/>
      <c r="K124" s="23"/>
      <c r="L124" s="9"/>
      <c r="M124" s="23"/>
      <c r="N124" s="9"/>
      <c r="O124" s="23"/>
      <c r="P124" s="9"/>
      <c r="Q124" s="23"/>
      <c r="R124" s="14">
        <f t="shared" si="6"/>
        <v>0</v>
      </c>
      <c r="S124" s="38"/>
    </row>
    <row r="125" spans="1:19" ht="12.75">
      <c r="A125" s="4" t="s">
        <v>60</v>
      </c>
      <c r="B125" s="6"/>
      <c r="C125" s="23"/>
      <c r="D125" s="9"/>
      <c r="E125" s="23"/>
      <c r="F125" s="9"/>
      <c r="G125" s="23"/>
      <c r="H125" s="9"/>
      <c r="I125" s="23"/>
      <c r="J125" s="9"/>
      <c r="K125" s="23"/>
      <c r="L125" s="9"/>
      <c r="M125" s="23"/>
      <c r="N125" s="9"/>
      <c r="O125" s="23"/>
      <c r="P125" s="9"/>
      <c r="Q125" s="23"/>
      <c r="R125" s="14">
        <f t="shared" si="6"/>
        <v>0</v>
      </c>
      <c r="S125" s="38"/>
    </row>
    <row r="126" spans="1:19" ht="12.75">
      <c r="A126" s="4" t="s">
        <v>61</v>
      </c>
      <c r="B126" s="6"/>
      <c r="C126" s="23"/>
      <c r="D126" s="9"/>
      <c r="E126" s="23"/>
      <c r="F126" s="9"/>
      <c r="G126" s="23"/>
      <c r="H126" s="9"/>
      <c r="I126" s="23"/>
      <c r="J126" s="9"/>
      <c r="K126" s="23"/>
      <c r="L126" s="9"/>
      <c r="M126" s="23"/>
      <c r="N126" s="9"/>
      <c r="O126" s="23"/>
      <c r="P126" s="9"/>
      <c r="Q126" s="23"/>
      <c r="R126" s="14">
        <f t="shared" si="6"/>
        <v>0</v>
      </c>
      <c r="S126" s="38"/>
    </row>
    <row r="127" spans="1:19" ht="12.75">
      <c r="A127" s="4" t="s">
        <v>62</v>
      </c>
      <c r="B127" s="6"/>
      <c r="C127" s="23"/>
      <c r="D127" s="9"/>
      <c r="E127" s="23"/>
      <c r="F127" s="9"/>
      <c r="G127" s="23"/>
      <c r="H127" s="9"/>
      <c r="I127" s="23"/>
      <c r="J127" s="9"/>
      <c r="K127" s="23"/>
      <c r="L127" s="9"/>
      <c r="M127" s="23"/>
      <c r="N127" s="9"/>
      <c r="O127" s="23"/>
      <c r="P127" s="9"/>
      <c r="Q127" s="23"/>
      <c r="R127" s="14">
        <f t="shared" si="6"/>
        <v>0</v>
      </c>
      <c r="S127" s="38"/>
    </row>
    <row r="128" spans="1:19" ht="12.75">
      <c r="A128" s="4" t="s">
        <v>63</v>
      </c>
      <c r="B128" s="6"/>
      <c r="C128" s="23"/>
      <c r="D128" s="9"/>
      <c r="E128" s="23"/>
      <c r="F128" s="9"/>
      <c r="G128" s="23"/>
      <c r="H128" s="9"/>
      <c r="I128" s="23"/>
      <c r="J128" s="9"/>
      <c r="K128" s="23"/>
      <c r="L128" s="9"/>
      <c r="M128" s="23"/>
      <c r="N128" s="9"/>
      <c r="O128" s="23"/>
      <c r="P128" s="9"/>
      <c r="Q128" s="23"/>
      <c r="R128" s="14">
        <f t="shared" si="6"/>
        <v>0</v>
      </c>
      <c r="S128" s="38"/>
    </row>
    <row r="129" spans="1:19" ht="12.75">
      <c r="A129" s="4" t="s">
        <v>64</v>
      </c>
      <c r="B129" s="6"/>
      <c r="C129" s="23"/>
      <c r="D129" s="9"/>
      <c r="E129" s="23"/>
      <c r="F129" s="9"/>
      <c r="G129" s="23"/>
      <c r="H129" s="9"/>
      <c r="I129" s="23"/>
      <c r="J129" s="9"/>
      <c r="K129" s="23"/>
      <c r="L129" s="9"/>
      <c r="M129" s="23"/>
      <c r="N129" s="9"/>
      <c r="O129" s="23"/>
      <c r="P129" s="9"/>
      <c r="Q129" s="23"/>
      <c r="R129" s="14">
        <f t="shared" si="6"/>
        <v>0</v>
      </c>
      <c r="S129" s="38"/>
    </row>
    <row r="130" spans="1:19" ht="12.75">
      <c r="A130" s="4" t="s">
        <v>65</v>
      </c>
      <c r="B130" s="6"/>
      <c r="C130" s="23"/>
      <c r="D130" s="9"/>
      <c r="E130" s="23"/>
      <c r="F130" s="9"/>
      <c r="G130" s="23"/>
      <c r="H130" s="9"/>
      <c r="I130" s="23"/>
      <c r="J130" s="9"/>
      <c r="K130" s="23"/>
      <c r="L130" s="9"/>
      <c r="M130" s="23"/>
      <c r="N130" s="9"/>
      <c r="O130" s="23"/>
      <c r="P130" s="9"/>
      <c r="Q130" s="23"/>
      <c r="R130" s="14">
        <f t="shared" si="6"/>
        <v>0</v>
      </c>
      <c r="S130" s="38"/>
    </row>
    <row r="131" spans="1:19" ht="12.75">
      <c r="A131" s="4" t="s">
        <v>66</v>
      </c>
      <c r="B131" s="6"/>
      <c r="C131" s="23"/>
      <c r="D131" s="9"/>
      <c r="E131" s="23"/>
      <c r="F131" s="9"/>
      <c r="G131" s="23"/>
      <c r="H131" s="9"/>
      <c r="I131" s="23"/>
      <c r="J131" s="9"/>
      <c r="K131" s="23"/>
      <c r="L131" s="9"/>
      <c r="M131" s="23"/>
      <c r="N131" s="9"/>
      <c r="O131" s="23"/>
      <c r="P131" s="9"/>
      <c r="Q131" s="23"/>
      <c r="R131" s="14">
        <f t="shared" si="6"/>
        <v>0</v>
      </c>
      <c r="S131" s="38"/>
    </row>
    <row r="132" spans="1:19" ht="12.75">
      <c r="A132" s="4" t="s">
        <v>67</v>
      </c>
      <c r="B132" s="6"/>
      <c r="C132" s="23"/>
      <c r="D132" s="9"/>
      <c r="E132" s="23"/>
      <c r="F132" s="9"/>
      <c r="G132" s="23"/>
      <c r="H132" s="9"/>
      <c r="I132" s="23"/>
      <c r="J132" s="9"/>
      <c r="K132" s="23"/>
      <c r="L132" s="9"/>
      <c r="M132" s="23"/>
      <c r="N132" s="9"/>
      <c r="O132" s="23"/>
      <c r="P132" s="9"/>
      <c r="Q132" s="23"/>
      <c r="R132" s="14">
        <f t="shared" si="6"/>
        <v>0</v>
      </c>
      <c r="S132" s="38"/>
    </row>
    <row r="133" spans="1:19" ht="12.75">
      <c r="A133" s="4" t="s">
        <v>68</v>
      </c>
      <c r="B133" s="6"/>
      <c r="C133" s="23"/>
      <c r="D133" s="9"/>
      <c r="E133" s="23"/>
      <c r="F133" s="9"/>
      <c r="G133" s="23"/>
      <c r="H133" s="9"/>
      <c r="I133" s="23"/>
      <c r="J133" s="9"/>
      <c r="K133" s="23"/>
      <c r="L133" s="9"/>
      <c r="M133" s="23"/>
      <c r="N133" s="9"/>
      <c r="O133" s="23"/>
      <c r="P133" s="9"/>
      <c r="Q133" s="23"/>
      <c r="R133" s="14">
        <f t="shared" si="6"/>
        <v>0</v>
      </c>
      <c r="S133" s="38"/>
    </row>
    <row r="134" spans="1:19" ht="12.75">
      <c r="A134" s="4" t="s">
        <v>69</v>
      </c>
      <c r="B134" s="6"/>
      <c r="C134" s="23"/>
      <c r="D134" s="9"/>
      <c r="E134" s="23"/>
      <c r="F134" s="9"/>
      <c r="G134" s="23"/>
      <c r="H134" s="9"/>
      <c r="I134" s="23"/>
      <c r="J134" s="9"/>
      <c r="K134" s="23"/>
      <c r="L134" s="9"/>
      <c r="M134" s="23"/>
      <c r="N134" s="9"/>
      <c r="O134" s="23"/>
      <c r="P134" s="9"/>
      <c r="Q134" s="23"/>
      <c r="R134" s="14">
        <f aca="true" t="shared" si="7" ref="R134:R165">SUM(B134:Q134)</f>
        <v>0</v>
      </c>
      <c r="S134" s="38"/>
    </row>
    <row r="135" spans="1:19" ht="12.75">
      <c r="A135" s="4" t="s">
        <v>70</v>
      </c>
      <c r="B135" s="6"/>
      <c r="C135" s="23"/>
      <c r="D135" s="9"/>
      <c r="E135" s="23"/>
      <c r="F135" s="9"/>
      <c r="G135" s="23"/>
      <c r="H135" s="9"/>
      <c r="I135" s="23"/>
      <c r="J135" s="9"/>
      <c r="K135" s="23"/>
      <c r="L135" s="9"/>
      <c r="M135" s="23"/>
      <c r="N135" s="9"/>
      <c r="O135" s="23"/>
      <c r="P135" s="9"/>
      <c r="Q135" s="23"/>
      <c r="R135" s="14">
        <f t="shared" si="7"/>
        <v>0</v>
      </c>
      <c r="S135" s="38"/>
    </row>
    <row r="136" spans="1:19" ht="12.75">
      <c r="A136" s="4" t="s">
        <v>71</v>
      </c>
      <c r="B136" s="6"/>
      <c r="C136" s="23"/>
      <c r="D136" s="9"/>
      <c r="E136" s="23"/>
      <c r="F136" s="9"/>
      <c r="G136" s="23"/>
      <c r="H136" s="9"/>
      <c r="I136" s="23"/>
      <c r="J136" s="9"/>
      <c r="K136" s="23"/>
      <c r="L136" s="9"/>
      <c r="M136" s="23"/>
      <c r="N136" s="9"/>
      <c r="O136" s="23"/>
      <c r="P136" s="9"/>
      <c r="Q136" s="23"/>
      <c r="R136" s="14">
        <f t="shared" si="7"/>
        <v>0</v>
      </c>
      <c r="S136" s="38"/>
    </row>
    <row r="137" spans="1:19" ht="12.75">
      <c r="A137" s="4" t="s">
        <v>72</v>
      </c>
      <c r="B137" s="6"/>
      <c r="C137" s="23"/>
      <c r="D137" s="9"/>
      <c r="E137" s="23"/>
      <c r="F137" s="9"/>
      <c r="G137" s="23"/>
      <c r="H137" s="9"/>
      <c r="I137" s="23"/>
      <c r="J137" s="9"/>
      <c r="K137" s="23"/>
      <c r="L137" s="9"/>
      <c r="M137" s="23"/>
      <c r="N137" s="9"/>
      <c r="O137" s="23"/>
      <c r="P137" s="9"/>
      <c r="Q137" s="23"/>
      <c r="R137" s="14">
        <f t="shared" si="7"/>
        <v>0</v>
      </c>
      <c r="S137" s="38"/>
    </row>
    <row r="138" spans="1:19" ht="12.75">
      <c r="A138" s="4" t="s">
        <v>73</v>
      </c>
      <c r="B138" s="6"/>
      <c r="C138" s="23"/>
      <c r="D138" s="9"/>
      <c r="E138" s="23"/>
      <c r="F138" s="9"/>
      <c r="G138" s="23"/>
      <c r="H138" s="9"/>
      <c r="I138" s="23"/>
      <c r="J138" s="9"/>
      <c r="K138" s="23"/>
      <c r="L138" s="9"/>
      <c r="M138" s="23"/>
      <c r="N138" s="9"/>
      <c r="O138" s="23"/>
      <c r="P138" s="9"/>
      <c r="Q138" s="23"/>
      <c r="R138" s="14">
        <f t="shared" si="7"/>
        <v>0</v>
      </c>
      <c r="S138" s="38"/>
    </row>
    <row r="139" spans="1:19" ht="12.75">
      <c r="A139" s="4" t="s">
        <v>74</v>
      </c>
      <c r="B139" s="6"/>
      <c r="C139" s="23"/>
      <c r="D139" s="9"/>
      <c r="E139" s="23"/>
      <c r="F139" s="9"/>
      <c r="G139" s="23"/>
      <c r="H139" s="9"/>
      <c r="I139" s="23"/>
      <c r="J139" s="9"/>
      <c r="K139" s="23"/>
      <c r="L139" s="9"/>
      <c r="M139" s="23"/>
      <c r="N139" s="9"/>
      <c r="O139" s="23"/>
      <c r="P139" s="9"/>
      <c r="Q139" s="23"/>
      <c r="R139" s="14">
        <f t="shared" si="7"/>
        <v>0</v>
      </c>
      <c r="S139" s="38"/>
    </row>
    <row r="140" spans="1:19" ht="12.75">
      <c r="A140" s="4" t="s">
        <v>75</v>
      </c>
      <c r="B140" s="6"/>
      <c r="C140" s="23"/>
      <c r="D140" s="9"/>
      <c r="E140" s="23"/>
      <c r="F140" s="9"/>
      <c r="G140" s="23"/>
      <c r="H140" s="9"/>
      <c r="I140" s="23"/>
      <c r="J140" s="9"/>
      <c r="K140" s="23"/>
      <c r="L140" s="9"/>
      <c r="M140" s="23"/>
      <c r="N140" s="9"/>
      <c r="O140" s="23"/>
      <c r="P140" s="9"/>
      <c r="Q140" s="23"/>
      <c r="R140" s="14">
        <f t="shared" si="7"/>
        <v>0</v>
      </c>
      <c r="S140" s="38"/>
    </row>
    <row r="141" spans="1:19" ht="12.75">
      <c r="A141" s="4" t="s">
        <v>76</v>
      </c>
      <c r="B141" s="6"/>
      <c r="C141" s="23"/>
      <c r="D141" s="9"/>
      <c r="E141" s="23"/>
      <c r="F141" s="9"/>
      <c r="G141" s="23"/>
      <c r="H141" s="9"/>
      <c r="I141" s="23"/>
      <c r="J141" s="9"/>
      <c r="K141" s="23"/>
      <c r="L141" s="9"/>
      <c r="M141" s="23"/>
      <c r="N141" s="9"/>
      <c r="O141" s="23"/>
      <c r="P141" s="9"/>
      <c r="Q141" s="23"/>
      <c r="R141" s="14">
        <f t="shared" si="7"/>
        <v>0</v>
      </c>
      <c r="S141" s="38"/>
    </row>
    <row r="142" spans="1:19" ht="12.75">
      <c r="A142" s="4" t="s">
        <v>77</v>
      </c>
      <c r="B142" s="6"/>
      <c r="C142" s="23"/>
      <c r="D142" s="9"/>
      <c r="E142" s="23"/>
      <c r="F142" s="9"/>
      <c r="G142" s="23"/>
      <c r="H142" s="9"/>
      <c r="I142" s="23"/>
      <c r="J142" s="9"/>
      <c r="K142" s="23"/>
      <c r="L142" s="9"/>
      <c r="M142" s="23"/>
      <c r="N142" s="9"/>
      <c r="O142" s="23"/>
      <c r="P142" s="9"/>
      <c r="Q142" s="23"/>
      <c r="R142" s="14">
        <f t="shared" si="7"/>
        <v>0</v>
      </c>
      <c r="S142" s="38"/>
    </row>
    <row r="143" spans="1:19" ht="12.75">
      <c r="A143" s="4" t="s">
        <v>78</v>
      </c>
      <c r="B143" s="6"/>
      <c r="C143" s="23"/>
      <c r="D143" s="9"/>
      <c r="E143" s="23"/>
      <c r="F143" s="9"/>
      <c r="G143" s="23"/>
      <c r="H143" s="9"/>
      <c r="I143" s="23"/>
      <c r="J143" s="9"/>
      <c r="K143" s="23"/>
      <c r="L143" s="9"/>
      <c r="M143" s="23"/>
      <c r="N143" s="9"/>
      <c r="O143" s="23"/>
      <c r="P143" s="9"/>
      <c r="Q143" s="23"/>
      <c r="R143" s="14">
        <f t="shared" si="7"/>
        <v>0</v>
      </c>
      <c r="S143" s="38"/>
    </row>
    <row r="144" spans="1:19" ht="12.75">
      <c r="A144" s="4" t="s">
        <v>79</v>
      </c>
      <c r="B144" s="6"/>
      <c r="C144" s="23"/>
      <c r="D144" s="9"/>
      <c r="E144" s="23"/>
      <c r="F144" s="9"/>
      <c r="G144" s="23"/>
      <c r="H144" s="9"/>
      <c r="I144" s="23"/>
      <c r="J144" s="9"/>
      <c r="K144" s="23"/>
      <c r="L144" s="9"/>
      <c r="M144" s="23"/>
      <c r="N144" s="9"/>
      <c r="O144" s="23"/>
      <c r="P144" s="9"/>
      <c r="Q144" s="23"/>
      <c r="R144" s="14">
        <f t="shared" si="7"/>
        <v>0</v>
      </c>
      <c r="S144" s="38"/>
    </row>
    <row r="145" spans="1:19" ht="12.75">
      <c r="A145" s="4" t="s">
        <v>80</v>
      </c>
      <c r="B145" s="6"/>
      <c r="C145" s="23"/>
      <c r="D145" s="9"/>
      <c r="E145" s="23"/>
      <c r="F145" s="9"/>
      <c r="G145" s="23"/>
      <c r="H145" s="9"/>
      <c r="I145" s="23"/>
      <c r="J145" s="9"/>
      <c r="K145" s="23"/>
      <c r="L145" s="9"/>
      <c r="M145" s="23"/>
      <c r="N145" s="9"/>
      <c r="O145" s="23"/>
      <c r="P145" s="9"/>
      <c r="Q145" s="23"/>
      <c r="R145" s="14">
        <f t="shared" si="7"/>
        <v>0</v>
      </c>
      <c r="S145" s="38"/>
    </row>
    <row r="146" spans="1:19" ht="12.75">
      <c r="A146" s="4" t="s">
        <v>81</v>
      </c>
      <c r="B146" s="6"/>
      <c r="C146" s="23"/>
      <c r="D146" s="9"/>
      <c r="E146" s="23"/>
      <c r="F146" s="9"/>
      <c r="G146" s="23"/>
      <c r="H146" s="9"/>
      <c r="I146" s="23"/>
      <c r="J146" s="9"/>
      <c r="K146" s="23"/>
      <c r="L146" s="9"/>
      <c r="M146" s="23"/>
      <c r="N146" s="9"/>
      <c r="O146" s="23"/>
      <c r="P146" s="9"/>
      <c r="Q146" s="23"/>
      <c r="R146" s="14">
        <f t="shared" si="7"/>
        <v>0</v>
      </c>
      <c r="S146" s="38"/>
    </row>
    <row r="147" spans="1:19" ht="12.75">
      <c r="A147" s="4" t="s">
        <v>82</v>
      </c>
      <c r="B147" s="6"/>
      <c r="C147" s="23"/>
      <c r="D147" s="9"/>
      <c r="E147" s="23"/>
      <c r="F147" s="9"/>
      <c r="G147" s="23"/>
      <c r="H147" s="9"/>
      <c r="I147" s="23"/>
      <c r="J147" s="9"/>
      <c r="K147" s="23"/>
      <c r="L147" s="9"/>
      <c r="M147" s="23"/>
      <c r="N147" s="9"/>
      <c r="O147" s="23"/>
      <c r="P147" s="9"/>
      <c r="Q147" s="23"/>
      <c r="R147" s="14">
        <f t="shared" si="7"/>
        <v>0</v>
      </c>
      <c r="S147" s="38"/>
    </row>
    <row r="148" spans="1:19" ht="12.75">
      <c r="A148" s="4" t="s">
        <v>83</v>
      </c>
      <c r="B148" s="6"/>
      <c r="C148" s="23"/>
      <c r="D148" s="9"/>
      <c r="E148" s="23"/>
      <c r="F148" s="9"/>
      <c r="G148" s="23"/>
      <c r="H148" s="9"/>
      <c r="I148" s="23"/>
      <c r="J148" s="9"/>
      <c r="K148" s="23"/>
      <c r="L148" s="9"/>
      <c r="M148" s="23"/>
      <c r="N148" s="9"/>
      <c r="O148" s="23"/>
      <c r="P148" s="9"/>
      <c r="Q148" s="23"/>
      <c r="R148" s="14">
        <f t="shared" si="7"/>
        <v>0</v>
      </c>
      <c r="S148" s="38"/>
    </row>
    <row r="149" spans="1:19" ht="12.75">
      <c r="A149" s="4" t="s">
        <v>84</v>
      </c>
      <c r="B149" s="6"/>
      <c r="C149" s="23"/>
      <c r="D149" s="9"/>
      <c r="E149" s="23"/>
      <c r="F149" s="9"/>
      <c r="G149" s="23"/>
      <c r="H149" s="9"/>
      <c r="I149" s="23"/>
      <c r="J149" s="9"/>
      <c r="K149" s="23"/>
      <c r="L149" s="9"/>
      <c r="M149" s="23"/>
      <c r="N149" s="9"/>
      <c r="O149" s="23"/>
      <c r="P149" s="9"/>
      <c r="Q149" s="23"/>
      <c r="R149" s="14">
        <f t="shared" si="7"/>
        <v>0</v>
      </c>
      <c r="S149" s="38"/>
    </row>
    <row r="150" spans="1:19" ht="12.75">
      <c r="A150" s="4" t="s">
        <v>85</v>
      </c>
      <c r="B150" s="6"/>
      <c r="C150" s="23"/>
      <c r="D150" s="9"/>
      <c r="E150" s="23"/>
      <c r="F150" s="9"/>
      <c r="G150" s="23"/>
      <c r="H150" s="9"/>
      <c r="I150" s="23"/>
      <c r="J150" s="9"/>
      <c r="K150" s="23"/>
      <c r="L150" s="9"/>
      <c r="M150" s="23"/>
      <c r="N150" s="9"/>
      <c r="O150" s="23"/>
      <c r="P150" s="9"/>
      <c r="Q150" s="23"/>
      <c r="R150" s="14">
        <f t="shared" si="7"/>
        <v>0</v>
      </c>
      <c r="S150" s="38"/>
    </row>
    <row r="151" spans="1:19" ht="12.75">
      <c r="A151" s="4" t="s">
        <v>86</v>
      </c>
      <c r="B151" s="6"/>
      <c r="C151" s="23"/>
      <c r="D151" s="9"/>
      <c r="E151" s="23"/>
      <c r="F151" s="9"/>
      <c r="G151" s="23"/>
      <c r="H151" s="9"/>
      <c r="I151" s="23"/>
      <c r="J151" s="9"/>
      <c r="K151" s="23"/>
      <c r="L151" s="9"/>
      <c r="M151" s="23"/>
      <c r="N151" s="9"/>
      <c r="O151" s="23"/>
      <c r="P151" s="9"/>
      <c r="Q151" s="23"/>
      <c r="R151" s="14">
        <f t="shared" si="7"/>
        <v>0</v>
      </c>
      <c r="S151" s="38"/>
    </row>
    <row r="152" spans="1:19" ht="12.75">
      <c r="A152" s="4" t="s">
        <v>87</v>
      </c>
      <c r="B152" s="6"/>
      <c r="C152" s="23"/>
      <c r="D152" s="9"/>
      <c r="E152" s="23"/>
      <c r="F152" s="9"/>
      <c r="G152" s="23"/>
      <c r="H152" s="9"/>
      <c r="I152" s="23"/>
      <c r="J152" s="9"/>
      <c r="K152" s="23"/>
      <c r="L152" s="9"/>
      <c r="M152" s="23"/>
      <c r="N152" s="9"/>
      <c r="O152" s="23"/>
      <c r="P152" s="9"/>
      <c r="Q152" s="23"/>
      <c r="R152" s="14">
        <f t="shared" si="7"/>
        <v>0</v>
      </c>
      <c r="S152" s="38"/>
    </row>
    <row r="153" spans="1:19" ht="12.75">
      <c r="A153" s="4" t="s">
        <v>88</v>
      </c>
      <c r="B153" s="6"/>
      <c r="C153" s="23"/>
      <c r="D153" s="9"/>
      <c r="E153" s="23"/>
      <c r="F153" s="9"/>
      <c r="G153" s="23"/>
      <c r="H153" s="9"/>
      <c r="I153" s="23"/>
      <c r="J153" s="9"/>
      <c r="K153" s="23"/>
      <c r="L153" s="9"/>
      <c r="M153" s="23"/>
      <c r="N153" s="9"/>
      <c r="O153" s="23"/>
      <c r="P153" s="9"/>
      <c r="Q153" s="23"/>
      <c r="R153" s="14">
        <f t="shared" si="7"/>
        <v>0</v>
      </c>
      <c r="S153" s="38"/>
    </row>
    <row r="154" spans="1:19" ht="12.75">
      <c r="A154" s="4" t="s">
        <v>89</v>
      </c>
      <c r="B154" s="6"/>
      <c r="C154" s="23"/>
      <c r="D154" s="9"/>
      <c r="E154" s="23"/>
      <c r="F154" s="9"/>
      <c r="G154" s="23"/>
      <c r="H154" s="9"/>
      <c r="I154" s="23"/>
      <c r="J154" s="9"/>
      <c r="K154" s="23"/>
      <c r="L154" s="9"/>
      <c r="M154" s="23"/>
      <c r="N154" s="9"/>
      <c r="O154" s="23"/>
      <c r="P154" s="9"/>
      <c r="Q154" s="23"/>
      <c r="R154" s="14">
        <f t="shared" si="7"/>
        <v>0</v>
      </c>
      <c r="S154" s="38"/>
    </row>
    <row r="155" spans="1:19" ht="12.75">
      <c r="A155" s="4" t="s">
        <v>233</v>
      </c>
      <c r="B155" s="6"/>
      <c r="C155" s="23"/>
      <c r="D155" s="9"/>
      <c r="E155" s="23"/>
      <c r="F155" s="9"/>
      <c r="G155" s="23"/>
      <c r="H155" s="9"/>
      <c r="I155" s="23"/>
      <c r="J155" s="9"/>
      <c r="K155" s="23"/>
      <c r="L155" s="9"/>
      <c r="M155" s="23"/>
      <c r="N155" s="9"/>
      <c r="O155" s="23"/>
      <c r="P155" s="9"/>
      <c r="Q155" s="23"/>
      <c r="R155" s="14">
        <f t="shared" si="7"/>
        <v>0</v>
      </c>
      <c r="S155" s="38"/>
    </row>
    <row r="156" spans="1:19" ht="12.75">
      <c r="A156" s="4" t="s">
        <v>234</v>
      </c>
      <c r="B156" s="6"/>
      <c r="C156" s="23"/>
      <c r="D156" s="9"/>
      <c r="E156" s="23"/>
      <c r="F156" s="9"/>
      <c r="G156" s="23"/>
      <c r="H156" s="9"/>
      <c r="I156" s="23"/>
      <c r="J156" s="9"/>
      <c r="K156" s="23"/>
      <c r="L156" s="9"/>
      <c r="M156" s="23"/>
      <c r="N156" s="9"/>
      <c r="O156" s="23"/>
      <c r="P156" s="9"/>
      <c r="Q156" s="23"/>
      <c r="R156" s="14">
        <f t="shared" si="7"/>
        <v>0</v>
      </c>
      <c r="S156" s="38"/>
    </row>
    <row r="157" spans="1:19" ht="12.75">
      <c r="A157" s="4" t="s">
        <v>235</v>
      </c>
      <c r="B157" s="6"/>
      <c r="C157" s="23"/>
      <c r="D157" s="9"/>
      <c r="E157" s="23"/>
      <c r="F157" s="9"/>
      <c r="G157" s="23"/>
      <c r="H157" s="9"/>
      <c r="I157" s="23"/>
      <c r="J157" s="9"/>
      <c r="K157" s="23"/>
      <c r="L157" s="9"/>
      <c r="M157" s="23"/>
      <c r="N157" s="9"/>
      <c r="O157" s="23"/>
      <c r="P157" s="9"/>
      <c r="Q157" s="23"/>
      <c r="R157" s="14">
        <f t="shared" si="7"/>
        <v>0</v>
      </c>
      <c r="S157" s="38"/>
    </row>
    <row r="158" spans="1:19" ht="12.75">
      <c r="A158" s="4" t="s">
        <v>236</v>
      </c>
      <c r="B158" s="6"/>
      <c r="C158" s="23"/>
      <c r="D158" s="9"/>
      <c r="E158" s="23"/>
      <c r="F158" s="9"/>
      <c r="G158" s="23"/>
      <c r="H158" s="9"/>
      <c r="I158" s="23"/>
      <c r="J158" s="9"/>
      <c r="K158" s="23"/>
      <c r="L158" s="9"/>
      <c r="M158" s="23"/>
      <c r="N158" s="9"/>
      <c r="O158" s="23"/>
      <c r="P158" s="9"/>
      <c r="Q158" s="23"/>
      <c r="R158" s="14">
        <f t="shared" si="7"/>
        <v>0</v>
      </c>
      <c r="S158" s="38"/>
    </row>
    <row r="159" spans="1:19" ht="12.75">
      <c r="A159" s="4" t="s">
        <v>237</v>
      </c>
      <c r="B159" s="6"/>
      <c r="C159" s="23"/>
      <c r="D159" s="9"/>
      <c r="E159" s="23"/>
      <c r="F159" s="9"/>
      <c r="G159" s="23"/>
      <c r="H159" s="9"/>
      <c r="I159" s="23"/>
      <c r="J159" s="9"/>
      <c r="K159" s="23"/>
      <c r="L159" s="9"/>
      <c r="M159" s="23"/>
      <c r="N159" s="9"/>
      <c r="O159" s="23"/>
      <c r="P159" s="9"/>
      <c r="Q159" s="23"/>
      <c r="R159" s="14">
        <f t="shared" si="7"/>
        <v>0</v>
      </c>
      <c r="S159" s="38"/>
    </row>
    <row r="160" spans="1:19" ht="12.75">
      <c r="A160" s="4" t="s">
        <v>238</v>
      </c>
      <c r="B160" s="6"/>
      <c r="C160" s="23"/>
      <c r="D160" s="9"/>
      <c r="E160" s="23"/>
      <c r="F160" s="9"/>
      <c r="G160" s="23"/>
      <c r="H160" s="9"/>
      <c r="I160" s="23"/>
      <c r="J160" s="9"/>
      <c r="K160" s="23"/>
      <c r="L160" s="9"/>
      <c r="M160" s="23"/>
      <c r="N160" s="9"/>
      <c r="O160" s="23"/>
      <c r="P160" s="9"/>
      <c r="Q160" s="23"/>
      <c r="R160" s="14">
        <f t="shared" si="7"/>
        <v>0</v>
      </c>
      <c r="S160" s="38"/>
    </row>
    <row r="161" spans="1:19" ht="12.75">
      <c r="A161" s="4" t="s">
        <v>239</v>
      </c>
      <c r="B161" s="6"/>
      <c r="C161" s="23"/>
      <c r="D161" s="9"/>
      <c r="E161" s="23"/>
      <c r="F161" s="9"/>
      <c r="G161" s="23"/>
      <c r="H161" s="9"/>
      <c r="I161" s="23"/>
      <c r="J161" s="9"/>
      <c r="K161" s="23"/>
      <c r="L161" s="9"/>
      <c r="M161" s="23"/>
      <c r="N161" s="9"/>
      <c r="O161" s="23"/>
      <c r="P161" s="9"/>
      <c r="Q161" s="23"/>
      <c r="R161" s="14">
        <f t="shared" si="7"/>
        <v>0</v>
      </c>
      <c r="S161" s="38"/>
    </row>
    <row r="162" spans="1:19" ht="12.75">
      <c r="A162" s="4" t="s">
        <v>240</v>
      </c>
      <c r="B162" s="6"/>
      <c r="C162" s="23"/>
      <c r="D162" s="9"/>
      <c r="E162" s="23"/>
      <c r="F162" s="9"/>
      <c r="G162" s="23"/>
      <c r="H162" s="9"/>
      <c r="I162" s="23"/>
      <c r="J162" s="9"/>
      <c r="K162" s="23"/>
      <c r="L162" s="9"/>
      <c r="M162" s="23"/>
      <c r="N162" s="9"/>
      <c r="O162" s="23"/>
      <c r="P162" s="9"/>
      <c r="Q162" s="23"/>
      <c r="R162" s="14">
        <f t="shared" si="7"/>
        <v>0</v>
      </c>
      <c r="S162" s="38"/>
    </row>
    <row r="163" spans="1:19" ht="12.75">
      <c r="A163" s="4" t="s">
        <v>241</v>
      </c>
      <c r="B163" s="6"/>
      <c r="C163" s="23"/>
      <c r="D163" s="9"/>
      <c r="E163" s="23"/>
      <c r="F163" s="9"/>
      <c r="G163" s="23"/>
      <c r="H163" s="9"/>
      <c r="I163" s="23"/>
      <c r="J163" s="9"/>
      <c r="K163" s="23"/>
      <c r="L163" s="9"/>
      <c r="M163" s="23"/>
      <c r="N163" s="9"/>
      <c r="O163" s="23"/>
      <c r="P163" s="9"/>
      <c r="Q163" s="23"/>
      <c r="R163" s="14">
        <f t="shared" si="7"/>
        <v>0</v>
      </c>
      <c r="S163" s="38"/>
    </row>
    <row r="164" spans="1:19" ht="12.75">
      <c r="A164" s="4" t="s">
        <v>242</v>
      </c>
      <c r="B164" s="6"/>
      <c r="C164" s="23"/>
      <c r="D164" s="9"/>
      <c r="E164" s="23"/>
      <c r="F164" s="9"/>
      <c r="G164" s="23"/>
      <c r="H164" s="9"/>
      <c r="I164" s="23"/>
      <c r="J164" s="9"/>
      <c r="K164" s="23"/>
      <c r="L164" s="9"/>
      <c r="M164" s="23"/>
      <c r="N164" s="9"/>
      <c r="O164" s="23"/>
      <c r="P164" s="9"/>
      <c r="Q164" s="23"/>
      <c r="R164" s="14">
        <f t="shared" si="7"/>
        <v>0</v>
      </c>
      <c r="S164" s="38"/>
    </row>
    <row r="165" spans="1:19" ht="12.75">
      <c r="A165" s="4" t="s">
        <v>90</v>
      </c>
      <c r="B165" s="6"/>
      <c r="C165" s="23"/>
      <c r="D165" s="9"/>
      <c r="E165" s="23"/>
      <c r="F165" s="9"/>
      <c r="G165" s="23"/>
      <c r="H165" s="9"/>
      <c r="I165" s="23"/>
      <c r="J165" s="9"/>
      <c r="K165" s="23"/>
      <c r="L165" s="9"/>
      <c r="M165" s="23"/>
      <c r="N165" s="9"/>
      <c r="O165" s="23"/>
      <c r="P165" s="9"/>
      <c r="Q165" s="23"/>
      <c r="R165" s="14">
        <f t="shared" si="7"/>
        <v>0</v>
      </c>
      <c r="S165" s="38"/>
    </row>
    <row r="166" spans="1:19" ht="12.75">
      <c r="A166" s="4" t="s">
        <v>91</v>
      </c>
      <c r="B166" s="6"/>
      <c r="C166" s="23"/>
      <c r="D166" s="9"/>
      <c r="E166" s="23"/>
      <c r="F166" s="9"/>
      <c r="G166" s="23"/>
      <c r="H166" s="9"/>
      <c r="I166" s="23"/>
      <c r="J166" s="9"/>
      <c r="K166" s="23"/>
      <c r="L166" s="9"/>
      <c r="M166" s="23"/>
      <c r="N166" s="9"/>
      <c r="O166" s="23"/>
      <c r="P166" s="9"/>
      <c r="Q166" s="23"/>
      <c r="R166" s="14">
        <f aca="true" t="shared" si="8" ref="R166:R197">SUM(B166:Q166)</f>
        <v>0</v>
      </c>
      <c r="S166" s="38"/>
    </row>
    <row r="167" spans="1:19" ht="12.75">
      <c r="A167" s="4" t="s">
        <v>92</v>
      </c>
      <c r="B167" s="6"/>
      <c r="C167" s="23"/>
      <c r="D167" s="9"/>
      <c r="E167" s="23"/>
      <c r="F167" s="9"/>
      <c r="G167" s="23"/>
      <c r="H167" s="9"/>
      <c r="I167" s="23"/>
      <c r="J167" s="9"/>
      <c r="K167" s="23"/>
      <c r="L167" s="9"/>
      <c r="M167" s="23"/>
      <c r="N167" s="9"/>
      <c r="O167" s="23"/>
      <c r="P167" s="9"/>
      <c r="Q167" s="23"/>
      <c r="R167" s="14">
        <f t="shared" si="8"/>
        <v>0</v>
      </c>
      <c r="S167" s="38"/>
    </row>
    <row r="168" spans="1:19" ht="12.75">
      <c r="A168" s="4" t="s">
        <v>93</v>
      </c>
      <c r="B168" s="6"/>
      <c r="C168" s="23"/>
      <c r="D168" s="9"/>
      <c r="E168" s="23"/>
      <c r="F168" s="9"/>
      <c r="G168" s="23"/>
      <c r="H168" s="9"/>
      <c r="I168" s="23"/>
      <c r="J168" s="9"/>
      <c r="K168" s="23"/>
      <c r="L168" s="9"/>
      <c r="M168" s="23"/>
      <c r="N168" s="9"/>
      <c r="O168" s="23"/>
      <c r="P168" s="9"/>
      <c r="Q168" s="23"/>
      <c r="R168" s="14">
        <f t="shared" si="8"/>
        <v>0</v>
      </c>
      <c r="S168" s="38"/>
    </row>
    <row r="169" spans="1:19" ht="12.75">
      <c r="A169" s="4" t="s">
        <v>94</v>
      </c>
      <c r="B169" s="6"/>
      <c r="C169" s="23"/>
      <c r="D169" s="9"/>
      <c r="E169" s="23"/>
      <c r="F169" s="9"/>
      <c r="G169" s="23"/>
      <c r="H169" s="9"/>
      <c r="I169" s="23"/>
      <c r="J169" s="9"/>
      <c r="K169" s="23"/>
      <c r="L169" s="9"/>
      <c r="M169" s="23"/>
      <c r="N169" s="9"/>
      <c r="O169" s="23"/>
      <c r="P169" s="9"/>
      <c r="Q169" s="23"/>
      <c r="R169" s="14">
        <f t="shared" si="8"/>
        <v>0</v>
      </c>
      <c r="S169" s="38"/>
    </row>
    <row r="170" spans="1:19" ht="12.75">
      <c r="A170" s="4" t="s">
        <v>95</v>
      </c>
      <c r="B170" s="6"/>
      <c r="C170" s="23"/>
      <c r="D170" s="9"/>
      <c r="E170" s="23"/>
      <c r="F170" s="9"/>
      <c r="G170" s="23"/>
      <c r="H170" s="9"/>
      <c r="I170" s="23"/>
      <c r="J170" s="9"/>
      <c r="K170" s="23"/>
      <c r="L170" s="9"/>
      <c r="M170" s="23"/>
      <c r="N170" s="9"/>
      <c r="O170" s="23"/>
      <c r="P170" s="9"/>
      <c r="Q170" s="23"/>
      <c r="R170" s="14">
        <f t="shared" si="8"/>
        <v>0</v>
      </c>
      <c r="S170" s="38"/>
    </row>
    <row r="171" spans="1:19" ht="12.75">
      <c r="A171" s="4" t="s">
        <v>96</v>
      </c>
      <c r="B171" s="6"/>
      <c r="C171" s="23"/>
      <c r="D171" s="9"/>
      <c r="E171" s="23"/>
      <c r="F171" s="9"/>
      <c r="G171" s="23"/>
      <c r="H171" s="9"/>
      <c r="I171" s="23"/>
      <c r="J171" s="9"/>
      <c r="K171" s="23"/>
      <c r="L171" s="9"/>
      <c r="M171" s="23"/>
      <c r="N171" s="9"/>
      <c r="O171" s="23"/>
      <c r="P171" s="9"/>
      <c r="Q171" s="23"/>
      <c r="R171" s="14">
        <f t="shared" si="8"/>
        <v>0</v>
      </c>
      <c r="S171" s="38"/>
    </row>
    <row r="172" spans="1:19" ht="12.75">
      <c r="A172" s="4" t="s">
        <v>97</v>
      </c>
      <c r="B172" s="6"/>
      <c r="C172" s="23"/>
      <c r="D172" s="9"/>
      <c r="E172" s="23"/>
      <c r="F172" s="9"/>
      <c r="G172" s="23"/>
      <c r="H172" s="9"/>
      <c r="I172" s="23"/>
      <c r="J172" s="9"/>
      <c r="K172" s="23"/>
      <c r="L172" s="9"/>
      <c r="M172" s="23"/>
      <c r="N172" s="9"/>
      <c r="O172" s="23"/>
      <c r="P172" s="9"/>
      <c r="Q172" s="23"/>
      <c r="R172" s="14">
        <f t="shared" si="8"/>
        <v>0</v>
      </c>
      <c r="S172" s="38"/>
    </row>
    <row r="173" spans="1:19" ht="12.75">
      <c r="A173" s="4" t="s">
        <v>98</v>
      </c>
      <c r="B173" s="6"/>
      <c r="C173" s="23"/>
      <c r="D173" s="9"/>
      <c r="E173" s="23"/>
      <c r="F173" s="9"/>
      <c r="G173" s="23"/>
      <c r="H173" s="9"/>
      <c r="I173" s="23"/>
      <c r="J173" s="9"/>
      <c r="K173" s="23"/>
      <c r="L173" s="9"/>
      <c r="M173" s="23"/>
      <c r="N173" s="9"/>
      <c r="O173" s="23"/>
      <c r="P173" s="9"/>
      <c r="Q173" s="23"/>
      <c r="R173" s="14">
        <f t="shared" si="8"/>
        <v>0</v>
      </c>
      <c r="S173" s="38"/>
    </row>
    <row r="174" spans="1:19" ht="12.75">
      <c r="A174" s="4" t="s">
        <v>99</v>
      </c>
      <c r="B174" s="6"/>
      <c r="C174" s="23"/>
      <c r="D174" s="9"/>
      <c r="E174" s="23"/>
      <c r="F174" s="9"/>
      <c r="G174" s="23"/>
      <c r="H174" s="9"/>
      <c r="I174" s="23"/>
      <c r="J174" s="9"/>
      <c r="K174" s="23"/>
      <c r="L174" s="9"/>
      <c r="M174" s="23"/>
      <c r="N174" s="9"/>
      <c r="O174" s="23"/>
      <c r="P174" s="9"/>
      <c r="Q174" s="23"/>
      <c r="R174" s="14">
        <f t="shared" si="8"/>
        <v>0</v>
      </c>
      <c r="S174" s="38"/>
    </row>
    <row r="175" spans="1:19" ht="12.75">
      <c r="A175" s="4" t="s">
        <v>100</v>
      </c>
      <c r="B175" s="6"/>
      <c r="C175" s="23"/>
      <c r="D175" s="9"/>
      <c r="E175" s="23"/>
      <c r="F175" s="9"/>
      <c r="G175" s="23"/>
      <c r="H175" s="9"/>
      <c r="I175" s="23"/>
      <c r="J175" s="9"/>
      <c r="K175" s="23"/>
      <c r="L175" s="9"/>
      <c r="M175" s="23"/>
      <c r="N175" s="9"/>
      <c r="O175" s="23"/>
      <c r="P175" s="9"/>
      <c r="Q175" s="23"/>
      <c r="R175" s="14">
        <f t="shared" si="8"/>
        <v>0</v>
      </c>
      <c r="S175" s="38"/>
    </row>
    <row r="176" spans="1:19" ht="12.75">
      <c r="A176" s="4" t="s">
        <v>101</v>
      </c>
      <c r="B176" s="6"/>
      <c r="C176" s="23"/>
      <c r="D176" s="9"/>
      <c r="E176" s="23"/>
      <c r="F176" s="9"/>
      <c r="G176" s="23"/>
      <c r="H176" s="9"/>
      <c r="I176" s="23"/>
      <c r="J176" s="9"/>
      <c r="K176" s="23"/>
      <c r="L176" s="9"/>
      <c r="M176" s="23"/>
      <c r="N176" s="9"/>
      <c r="O176" s="23"/>
      <c r="P176" s="9"/>
      <c r="Q176" s="23"/>
      <c r="R176" s="14">
        <f t="shared" si="8"/>
        <v>0</v>
      </c>
      <c r="S176" s="38"/>
    </row>
    <row r="177" spans="1:19" ht="12.75">
      <c r="A177" s="4" t="s">
        <v>102</v>
      </c>
      <c r="B177" s="6"/>
      <c r="C177" s="23"/>
      <c r="D177" s="9"/>
      <c r="E177" s="23"/>
      <c r="F177" s="9"/>
      <c r="G177" s="23"/>
      <c r="H177" s="9"/>
      <c r="I177" s="23"/>
      <c r="J177" s="9"/>
      <c r="K177" s="23"/>
      <c r="L177" s="9"/>
      <c r="M177" s="23"/>
      <c r="N177" s="9"/>
      <c r="O177" s="23"/>
      <c r="P177" s="9"/>
      <c r="Q177" s="23"/>
      <c r="R177" s="14">
        <f t="shared" si="8"/>
        <v>0</v>
      </c>
      <c r="S177" s="38"/>
    </row>
    <row r="178" spans="1:19" ht="12.75">
      <c r="A178" s="4" t="s">
        <v>103</v>
      </c>
      <c r="B178" s="6"/>
      <c r="C178" s="23"/>
      <c r="D178" s="9"/>
      <c r="E178" s="23"/>
      <c r="F178" s="9"/>
      <c r="G178" s="23"/>
      <c r="H178" s="9"/>
      <c r="I178" s="23"/>
      <c r="J178" s="9"/>
      <c r="K178" s="23"/>
      <c r="L178" s="9"/>
      <c r="M178" s="23"/>
      <c r="N178" s="9"/>
      <c r="O178" s="23"/>
      <c r="P178" s="9"/>
      <c r="Q178" s="23"/>
      <c r="R178" s="14">
        <f t="shared" si="8"/>
        <v>0</v>
      </c>
      <c r="S178" s="38"/>
    </row>
    <row r="179" spans="1:19" ht="12.75">
      <c r="A179" s="4" t="s">
        <v>104</v>
      </c>
      <c r="B179" s="6"/>
      <c r="C179" s="23"/>
      <c r="D179" s="9"/>
      <c r="E179" s="23"/>
      <c r="F179" s="9"/>
      <c r="G179" s="23"/>
      <c r="H179" s="9"/>
      <c r="I179" s="23"/>
      <c r="J179" s="9"/>
      <c r="K179" s="23"/>
      <c r="L179" s="9"/>
      <c r="M179" s="23"/>
      <c r="N179" s="9"/>
      <c r="O179" s="23"/>
      <c r="P179" s="9"/>
      <c r="Q179" s="23"/>
      <c r="R179" s="14">
        <f t="shared" si="8"/>
        <v>0</v>
      </c>
      <c r="S179" s="38"/>
    </row>
    <row r="180" spans="1:19" ht="12.75">
      <c r="A180" s="4" t="s">
        <v>105</v>
      </c>
      <c r="B180" s="6"/>
      <c r="C180" s="23"/>
      <c r="D180" s="9"/>
      <c r="E180" s="23"/>
      <c r="F180" s="9"/>
      <c r="G180" s="23"/>
      <c r="H180" s="9"/>
      <c r="I180" s="23"/>
      <c r="J180" s="9"/>
      <c r="K180" s="23"/>
      <c r="L180" s="9"/>
      <c r="M180" s="23"/>
      <c r="N180" s="9"/>
      <c r="O180" s="23"/>
      <c r="P180" s="9"/>
      <c r="Q180" s="23"/>
      <c r="R180" s="14">
        <f t="shared" si="8"/>
        <v>0</v>
      </c>
      <c r="S180" s="38"/>
    </row>
    <row r="181" spans="1:19" ht="12.75">
      <c r="A181" s="4" t="s">
        <v>106</v>
      </c>
      <c r="B181" s="6"/>
      <c r="C181" s="23"/>
      <c r="D181" s="9"/>
      <c r="E181" s="23"/>
      <c r="F181" s="9"/>
      <c r="G181" s="23"/>
      <c r="H181" s="9"/>
      <c r="I181" s="23"/>
      <c r="J181" s="9"/>
      <c r="K181" s="23"/>
      <c r="L181" s="9"/>
      <c r="M181" s="23"/>
      <c r="N181" s="9"/>
      <c r="O181" s="23"/>
      <c r="P181" s="9"/>
      <c r="Q181" s="23"/>
      <c r="R181" s="14">
        <f t="shared" si="8"/>
        <v>0</v>
      </c>
      <c r="S181" s="38"/>
    </row>
    <row r="182" spans="1:19" ht="12.75">
      <c r="A182" s="4" t="s">
        <v>107</v>
      </c>
      <c r="B182" s="6"/>
      <c r="C182" s="23"/>
      <c r="D182" s="9"/>
      <c r="E182" s="23"/>
      <c r="F182" s="9"/>
      <c r="G182" s="23"/>
      <c r="H182" s="9"/>
      <c r="I182" s="23"/>
      <c r="J182" s="9"/>
      <c r="K182" s="23"/>
      <c r="L182" s="9"/>
      <c r="M182" s="23"/>
      <c r="N182" s="9"/>
      <c r="O182" s="23"/>
      <c r="P182" s="9"/>
      <c r="Q182" s="23"/>
      <c r="R182" s="14">
        <f t="shared" si="8"/>
        <v>0</v>
      </c>
      <c r="S182" s="38"/>
    </row>
    <row r="183" spans="1:19" ht="12.75">
      <c r="A183" s="4" t="s">
        <v>108</v>
      </c>
      <c r="B183" s="6"/>
      <c r="C183" s="23"/>
      <c r="D183" s="9"/>
      <c r="E183" s="23"/>
      <c r="F183" s="9"/>
      <c r="G183" s="23"/>
      <c r="H183" s="9"/>
      <c r="I183" s="23"/>
      <c r="J183" s="9"/>
      <c r="K183" s="23"/>
      <c r="L183" s="9"/>
      <c r="M183" s="23"/>
      <c r="N183" s="9"/>
      <c r="O183" s="23"/>
      <c r="P183" s="9"/>
      <c r="Q183" s="23"/>
      <c r="R183" s="14">
        <f t="shared" si="8"/>
        <v>0</v>
      </c>
      <c r="S183" s="38"/>
    </row>
    <row r="184" spans="1:19" ht="12.75">
      <c r="A184" s="4" t="s">
        <v>109</v>
      </c>
      <c r="B184" s="6"/>
      <c r="C184" s="23"/>
      <c r="D184" s="9"/>
      <c r="E184" s="23"/>
      <c r="F184" s="9"/>
      <c r="G184" s="23"/>
      <c r="H184" s="9"/>
      <c r="I184" s="23"/>
      <c r="J184" s="9"/>
      <c r="K184" s="23"/>
      <c r="L184" s="9"/>
      <c r="M184" s="23"/>
      <c r="N184" s="9"/>
      <c r="O184" s="23"/>
      <c r="P184" s="9"/>
      <c r="Q184" s="23"/>
      <c r="R184" s="14">
        <f t="shared" si="8"/>
        <v>0</v>
      </c>
      <c r="S184" s="38"/>
    </row>
    <row r="185" spans="1:19" ht="12.75">
      <c r="A185" s="4" t="s">
        <v>110</v>
      </c>
      <c r="B185" s="6"/>
      <c r="C185" s="23"/>
      <c r="D185" s="9"/>
      <c r="E185" s="23"/>
      <c r="F185" s="9"/>
      <c r="G185" s="23"/>
      <c r="H185" s="9"/>
      <c r="I185" s="23"/>
      <c r="J185" s="9"/>
      <c r="K185" s="23"/>
      <c r="L185" s="9"/>
      <c r="M185" s="23"/>
      <c r="N185" s="9"/>
      <c r="O185" s="23"/>
      <c r="P185" s="9"/>
      <c r="Q185" s="23"/>
      <c r="R185" s="14">
        <f t="shared" si="8"/>
        <v>0</v>
      </c>
      <c r="S185" s="38"/>
    </row>
    <row r="186" spans="1:19" ht="12.75">
      <c r="A186" s="4" t="s">
        <v>111</v>
      </c>
      <c r="B186" s="6"/>
      <c r="C186" s="23"/>
      <c r="D186" s="9"/>
      <c r="E186" s="23"/>
      <c r="F186" s="9"/>
      <c r="G186" s="23"/>
      <c r="H186" s="9"/>
      <c r="I186" s="23"/>
      <c r="J186" s="9"/>
      <c r="K186" s="23"/>
      <c r="L186" s="9"/>
      <c r="M186" s="23"/>
      <c r="N186" s="9"/>
      <c r="O186" s="23"/>
      <c r="P186" s="9"/>
      <c r="Q186" s="23"/>
      <c r="R186" s="14">
        <f t="shared" si="8"/>
        <v>0</v>
      </c>
      <c r="S186" s="38"/>
    </row>
    <row r="187" spans="1:19" ht="12.75">
      <c r="A187" s="4" t="s">
        <v>112</v>
      </c>
      <c r="B187" s="6"/>
      <c r="C187" s="23"/>
      <c r="D187" s="9"/>
      <c r="E187" s="23"/>
      <c r="F187" s="9"/>
      <c r="G187" s="23"/>
      <c r="H187" s="9"/>
      <c r="I187" s="23"/>
      <c r="J187" s="9"/>
      <c r="K187" s="23"/>
      <c r="L187" s="9"/>
      <c r="M187" s="23"/>
      <c r="N187" s="9"/>
      <c r="O187" s="23"/>
      <c r="P187" s="9"/>
      <c r="Q187" s="23"/>
      <c r="R187" s="14">
        <f t="shared" si="8"/>
        <v>0</v>
      </c>
      <c r="S187" s="38"/>
    </row>
    <row r="188" spans="1:19" ht="12.75">
      <c r="A188" s="4" t="s">
        <v>113</v>
      </c>
      <c r="B188" s="6"/>
      <c r="C188" s="23"/>
      <c r="D188" s="9"/>
      <c r="E188" s="23"/>
      <c r="F188" s="9"/>
      <c r="G188" s="23"/>
      <c r="H188" s="9"/>
      <c r="I188" s="23"/>
      <c r="J188" s="9"/>
      <c r="K188" s="23"/>
      <c r="L188" s="9"/>
      <c r="M188" s="23"/>
      <c r="N188" s="9"/>
      <c r="O188" s="23"/>
      <c r="P188" s="9"/>
      <c r="Q188" s="23"/>
      <c r="R188" s="14">
        <f t="shared" si="8"/>
        <v>0</v>
      </c>
      <c r="S188" s="38"/>
    </row>
    <row r="189" spans="1:19" ht="12.75">
      <c r="A189" s="4" t="s">
        <v>114</v>
      </c>
      <c r="B189" s="6"/>
      <c r="C189" s="23"/>
      <c r="D189" s="9"/>
      <c r="E189" s="23"/>
      <c r="F189" s="9"/>
      <c r="G189" s="23"/>
      <c r="H189" s="9"/>
      <c r="I189" s="23"/>
      <c r="J189" s="9"/>
      <c r="K189" s="23"/>
      <c r="L189" s="9"/>
      <c r="M189" s="23"/>
      <c r="N189" s="9"/>
      <c r="O189" s="23"/>
      <c r="P189" s="9"/>
      <c r="Q189" s="23"/>
      <c r="R189" s="14">
        <f t="shared" si="8"/>
        <v>0</v>
      </c>
      <c r="S189" s="38"/>
    </row>
    <row r="190" spans="1:19" ht="12.75">
      <c r="A190" s="4" t="s">
        <v>115</v>
      </c>
      <c r="B190" s="6"/>
      <c r="C190" s="23"/>
      <c r="D190" s="9"/>
      <c r="E190" s="23"/>
      <c r="F190" s="9"/>
      <c r="G190" s="23"/>
      <c r="H190" s="9"/>
      <c r="I190" s="23"/>
      <c r="J190" s="9"/>
      <c r="K190" s="23"/>
      <c r="L190" s="9"/>
      <c r="M190" s="23"/>
      <c r="N190" s="9"/>
      <c r="O190" s="23"/>
      <c r="P190" s="9"/>
      <c r="Q190" s="23"/>
      <c r="R190" s="14">
        <f t="shared" si="8"/>
        <v>0</v>
      </c>
      <c r="S190" s="38"/>
    </row>
    <row r="191" spans="1:19" ht="12.75">
      <c r="A191" s="4" t="s">
        <v>116</v>
      </c>
      <c r="B191" s="6"/>
      <c r="C191" s="23"/>
      <c r="D191" s="9"/>
      <c r="E191" s="23"/>
      <c r="F191" s="9"/>
      <c r="G191" s="23"/>
      <c r="H191" s="9"/>
      <c r="I191" s="23"/>
      <c r="J191" s="9"/>
      <c r="K191" s="23"/>
      <c r="L191" s="9"/>
      <c r="M191" s="23"/>
      <c r="N191" s="9"/>
      <c r="O191" s="23"/>
      <c r="P191" s="9"/>
      <c r="Q191" s="23"/>
      <c r="R191" s="14">
        <f t="shared" si="8"/>
        <v>0</v>
      </c>
      <c r="S191" s="38"/>
    </row>
    <row r="192" spans="1:19" ht="12.75">
      <c r="A192" s="4" t="s">
        <v>117</v>
      </c>
      <c r="B192" s="6"/>
      <c r="C192" s="23"/>
      <c r="D192" s="9"/>
      <c r="E192" s="23"/>
      <c r="F192" s="9"/>
      <c r="G192" s="23"/>
      <c r="H192" s="9"/>
      <c r="I192" s="23"/>
      <c r="J192" s="9"/>
      <c r="K192" s="23"/>
      <c r="L192" s="9"/>
      <c r="M192" s="23"/>
      <c r="N192" s="9"/>
      <c r="O192" s="23"/>
      <c r="P192" s="9"/>
      <c r="Q192" s="23"/>
      <c r="R192" s="14">
        <f t="shared" si="8"/>
        <v>0</v>
      </c>
      <c r="S192" s="38"/>
    </row>
    <row r="193" spans="1:19" ht="12.75">
      <c r="A193" s="4" t="s">
        <v>118</v>
      </c>
      <c r="B193" s="6"/>
      <c r="C193" s="23"/>
      <c r="D193" s="9"/>
      <c r="E193" s="23"/>
      <c r="F193" s="9"/>
      <c r="G193" s="23"/>
      <c r="H193" s="9"/>
      <c r="I193" s="23"/>
      <c r="J193" s="9"/>
      <c r="K193" s="23"/>
      <c r="L193" s="9"/>
      <c r="M193" s="23"/>
      <c r="N193" s="9"/>
      <c r="O193" s="23"/>
      <c r="P193" s="9"/>
      <c r="Q193" s="23"/>
      <c r="R193" s="14">
        <f t="shared" si="8"/>
        <v>0</v>
      </c>
      <c r="S193" s="38"/>
    </row>
    <row r="194" spans="1:19" ht="12.75">
      <c r="A194" s="4" t="s">
        <v>119</v>
      </c>
      <c r="B194" s="6"/>
      <c r="C194" s="23"/>
      <c r="D194" s="9"/>
      <c r="E194" s="23"/>
      <c r="F194" s="9"/>
      <c r="G194" s="23"/>
      <c r="H194" s="9"/>
      <c r="I194" s="23"/>
      <c r="J194" s="9"/>
      <c r="K194" s="23"/>
      <c r="L194" s="9"/>
      <c r="M194" s="23"/>
      <c r="N194" s="9"/>
      <c r="O194" s="23"/>
      <c r="P194" s="9"/>
      <c r="Q194" s="23"/>
      <c r="R194" s="14">
        <f t="shared" si="8"/>
        <v>0</v>
      </c>
      <c r="S194" s="38"/>
    </row>
    <row r="195" spans="1:19" ht="12.75">
      <c r="A195" s="4" t="s">
        <v>120</v>
      </c>
      <c r="B195" s="6"/>
      <c r="C195" s="23"/>
      <c r="D195" s="9"/>
      <c r="E195" s="23"/>
      <c r="F195" s="9"/>
      <c r="G195" s="23"/>
      <c r="H195" s="9"/>
      <c r="I195" s="23"/>
      <c r="J195" s="9"/>
      <c r="K195" s="23"/>
      <c r="L195" s="9"/>
      <c r="M195" s="23"/>
      <c r="N195" s="9"/>
      <c r="O195" s="23"/>
      <c r="P195" s="9"/>
      <c r="Q195" s="23"/>
      <c r="R195" s="14">
        <f t="shared" si="8"/>
        <v>0</v>
      </c>
      <c r="S195" s="38"/>
    </row>
    <row r="196" spans="1:19" ht="12.75">
      <c r="A196" s="4" t="s">
        <v>121</v>
      </c>
      <c r="B196" s="6"/>
      <c r="C196" s="23"/>
      <c r="D196" s="9"/>
      <c r="E196" s="23"/>
      <c r="F196" s="9"/>
      <c r="G196" s="23"/>
      <c r="H196" s="9"/>
      <c r="I196" s="23"/>
      <c r="J196" s="9"/>
      <c r="K196" s="23"/>
      <c r="L196" s="9"/>
      <c r="M196" s="23"/>
      <c r="N196" s="9"/>
      <c r="O196" s="23"/>
      <c r="P196" s="9"/>
      <c r="Q196" s="23"/>
      <c r="R196" s="14">
        <f t="shared" si="8"/>
        <v>0</v>
      </c>
      <c r="S196" s="38"/>
    </row>
    <row r="197" spans="1:19" ht="12.75">
      <c r="A197" s="4" t="s">
        <v>122</v>
      </c>
      <c r="B197" s="6"/>
      <c r="C197" s="23"/>
      <c r="D197" s="9"/>
      <c r="E197" s="23"/>
      <c r="F197" s="9"/>
      <c r="G197" s="23"/>
      <c r="H197" s="9"/>
      <c r="I197" s="23"/>
      <c r="J197" s="9"/>
      <c r="K197" s="23"/>
      <c r="L197" s="9"/>
      <c r="M197" s="23"/>
      <c r="N197" s="9"/>
      <c r="O197" s="23"/>
      <c r="P197" s="9"/>
      <c r="Q197" s="23"/>
      <c r="R197" s="14">
        <f t="shared" si="8"/>
        <v>0</v>
      </c>
      <c r="S197" s="38"/>
    </row>
    <row r="198" spans="1:19" ht="12.75">
      <c r="A198" s="4" t="s">
        <v>123</v>
      </c>
      <c r="B198" s="6"/>
      <c r="C198" s="23"/>
      <c r="D198" s="9"/>
      <c r="E198" s="23"/>
      <c r="F198" s="9"/>
      <c r="G198" s="23"/>
      <c r="H198" s="9"/>
      <c r="I198" s="23"/>
      <c r="J198" s="9"/>
      <c r="K198" s="23"/>
      <c r="L198" s="9"/>
      <c r="M198" s="23"/>
      <c r="N198" s="9"/>
      <c r="O198" s="23"/>
      <c r="P198" s="9"/>
      <c r="Q198" s="23"/>
      <c r="R198" s="14">
        <f aca="true" t="shared" si="9" ref="R198:R205">SUM(B198:Q198)</f>
        <v>0</v>
      </c>
      <c r="S198" s="38"/>
    </row>
    <row r="199" spans="1:19" ht="12.75">
      <c r="A199" s="4" t="s">
        <v>124</v>
      </c>
      <c r="B199" s="6"/>
      <c r="C199" s="23"/>
      <c r="D199" s="9"/>
      <c r="E199" s="23"/>
      <c r="F199" s="9"/>
      <c r="G199" s="23"/>
      <c r="H199" s="9"/>
      <c r="I199" s="23"/>
      <c r="J199" s="9"/>
      <c r="K199" s="23"/>
      <c r="L199" s="9"/>
      <c r="M199" s="23"/>
      <c r="N199" s="9"/>
      <c r="O199" s="23"/>
      <c r="P199" s="9"/>
      <c r="Q199" s="23"/>
      <c r="R199" s="14">
        <f t="shared" si="9"/>
        <v>0</v>
      </c>
      <c r="S199" s="38"/>
    </row>
    <row r="200" spans="1:19" ht="12.75">
      <c r="A200" s="4" t="s">
        <v>125</v>
      </c>
      <c r="B200" s="6"/>
      <c r="C200" s="23"/>
      <c r="D200" s="9"/>
      <c r="E200" s="23"/>
      <c r="F200" s="9"/>
      <c r="G200" s="23"/>
      <c r="H200" s="9"/>
      <c r="I200" s="23"/>
      <c r="J200" s="9"/>
      <c r="K200" s="23"/>
      <c r="L200" s="9"/>
      <c r="M200" s="23"/>
      <c r="N200" s="9"/>
      <c r="O200" s="23"/>
      <c r="P200" s="9"/>
      <c r="Q200" s="23"/>
      <c r="R200" s="14">
        <f t="shared" si="9"/>
        <v>0</v>
      </c>
      <c r="S200" s="38"/>
    </row>
    <row r="201" spans="1:19" ht="12.75">
      <c r="A201" s="4" t="s">
        <v>126</v>
      </c>
      <c r="B201" s="6"/>
      <c r="C201" s="23"/>
      <c r="D201" s="9"/>
      <c r="E201" s="23"/>
      <c r="F201" s="9"/>
      <c r="G201" s="23"/>
      <c r="H201" s="9"/>
      <c r="I201" s="23"/>
      <c r="J201" s="9"/>
      <c r="K201" s="23"/>
      <c r="L201" s="9"/>
      <c r="M201" s="23"/>
      <c r="N201" s="9"/>
      <c r="O201" s="23"/>
      <c r="P201" s="9"/>
      <c r="Q201" s="23"/>
      <c r="R201" s="14">
        <f t="shared" si="9"/>
        <v>0</v>
      </c>
      <c r="S201" s="38"/>
    </row>
    <row r="202" spans="1:19" ht="12.75">
      <c r="A202" s="4" t="s">
        <v>127</v>
      </c>
      <c r="B202" s="6"/>
      <c r="C202" s="23"/>
      <c r="D202" s="9"/>
      <c r="E202" s="23"/>
      <c r="F202" s="9"/>
      <c r="G202" s="23"/>
      <c r="H202" s="9"/>
      <c r="I202" s="23"/>
      <c r="J202" s="9"/>
      <c r="K202" s="23"/>
      <c r="L202" s="9"/>
      <c r="M202" s="23"/>
      <c r="N202" s="9"/>
      <c r="O202" s="23"/>
      <c r="P202" s="9"/>
      <c r="Q202" s="23"/>
      <c r="R202" s="14">
        <f t="shared" si="9"/>
        <v>0</v>
      </c>
      <c r="S202" s="38"/>
    </row>
    <row r="203" spans="1:19" ht="12.75">
      <c r="A203" s="4" t="s">
        <v>128</v>
      </c>
      <c r="B203" s="6"/>
      <c r="C203" s="23"/>
      <c r="D203" s="9"/>
      <c r="E203" s="23"/>
      <c r="F203" s="9"/>
      <c r="G203" s="23"/>
      <c r="H203" s="9"/>
      <c r="I203" s="23"/>
      <c r="J203" s="9"/>
      <c r="K203" s="23"/>
      <c r="L203" s="9"/>
      <c r="M203" s="23"/>
      <c r="N203" s="9"/>
      <c r="O203" s="23"/>
      <c r="P203" s="9"/>
      <c r="Q203" s="23"/>
      <c r="R203" s="14">
        <f t="shared" si="9"/>
        <v>0</v>
      </c>
      <c r="S203" s="38"/>
    </row>
    <row r="204" spans="1:19" ht="12.75">
      <c r="A204" s="4" t="s">
        <v>129</v>
      </c>
      <c r="B204" s="6"/>
      <c r="C204" s="23"/>
      <c r="D204" s="9"/>
      <c r="E204" s="23"/>
      <c r="F204" s="9"/>
      <c r="G204" s="23"/>
      <c r="H204" s="9"/>
      <c r="I204" s="23"/>
      <c r="J204" s="9"/>
      <c r="K204" s="23"/>
      <c r="L204" s="9"/>
      <c r="M204" s="23"/>
      <c r="N204" s="9"/>
      <c r="O204" s="23"/>
      <c r="P204" s="9"/>
      <c r="Q204" s="23"/>
      <c r="R204" s="14">
        <f t="shared" si="9"/>
        <v>0</v>
      </c>
      <c r="S204" s="38"/>
    </row>
    <row r="205" spans="1:19" ht="13.5" thickBot="1">
      <c r="A205" s="4" t="s">
        <v>130</v>
      </c>
      <c r="B205" s="7"/>
      <c r="C205" s="24"/>
      <c r="D205" s="10"/>
      <c r="E205" s="24"/>
      <c r="F205" s="10"/>
      <c r="G205" s="24"/>
      <c r="H205" s="10"/>
      <c r="I205" s="24"/>
      <c r="J205" s="10"/>
      <c r="K205" s="24"/>
      <c r="L205" s="10"/>
      <c r="M205" s="24"/>
      <c r="N205" s="10"/>
      <c r="O205" s="24"/>
      <c r="P205" s="10"/>
      <c r="Q205" s="24"/>
      <c r="R205" s="14">
        <f t="shared" si="9"/>
        <v>0</v>
      </c>
      <c r="S205" s="3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5"/>
  <sheetViews>
    <sheetView workbookViewId="0" topLeftCell="A1">
      <pane ySplit="1545" topLeftCell="BM6" activePane="bottomLeft" state="split"/>
      <selection pane="topLeft" activeCell="Q4" sqref="B4:Q4"/>
      <selection pane="bottomLeft" activeCell="A6" sqref="A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5" customWidth="1"/>
    <col min="4" max="4" width="7.7109375" style="2" customWidth="1"/>
    <col min="5" max="5" width="7.7109375" style="25" customWidth="1"/>
    <col min="6" max="6" width="7.7109375" style="2" customWidth="1"/>
    <col min="7" max="7" width="7.7109375" style="25" customWidth="1"/>
    <col min="8" max="8" width="7.7109375" style="2" customWidth="1"/>
    <col min="9" max="9" width="7.7109375" style="25" customWidth="1"/>
    <col min="10" max="10" width="7.7109375" style="2" customWidth="1"/>
    <col min="11" max="11" width="7.7109375" style="25" customWidth="1"/>
    <col min="12" max="12" width="7.7109375" style="2" customWidth="1"/>
    <col min="13" max="13" width="7.7109375" style="25" customWidth="1"/>
    <col min="14" max="14" width="7.7109375" style="2" customWidth="1"/>
    <col min="15" max="15" width="7.7109375" style="25" customWidth="1"/>
    <col min="16" max="16" width="7.7109375" style="2" customWidth="1"/>
    <col min="17" max="17" width="7.7109375" style="25" customWidth="1"/>
    <col min="18" max="18" width="2.8515625" style="11" customWidth="1"/>
    <col min="19" max="19" width="2.8515625" style="37" customWidth="1"/>
    <col min="21" max="21" width="1.57421875" style="0" bestFit="1" customWidth="1"/>
  </cols>
  <sheetData>
    <row r="1" spans="1:24" ht="12.75">
      <c r="A1" s="131" t="s">
        <v>132</v>
      </c>
      <c r="B1" s="16">
        <f aca="true" t="shared" si="0" ref="B1:Q1">SUM(B6:B506)</f>
        <v>131</v>
      </c>
      <c r="C1" s="30">
        <f t="shared" si="0"/>
        <v>109</v>
      </c>
      <c r="D1" s="16">
        <f t="shared" si="0"/>
        <v>106</v>
      </c>
      <c r="E1" s="30">
        <f t="shared" si="0"/>
        <v>134</v>
      </c>
      <c r="F1" s="16">
        <f t="shared" si="0"/>
        <v>140</v>
      </c>
      <c r="G1" s="30">
        <f t="shared" si="0"/>
        <v>95</v>
      </c>
      <c r="H1" s="16">
        <f t="shared" si="0"/>
        <v>112</v>
      </c>
      <c r="I1" s="30">
        <f t="shared" si="0"/>
        <v>123</v>
      </c>
      <c r="J1" s="16">
        <f t="shared" si="0"/>
        <v>162</v>
      </c>
      <c r="K1" s="30">
        <f t="shared" si="0"/>
        <v>78</v>
      </c>
      <c r="L1" s="16">
        <f t="shared" si="0"/>
        <v>148</v>
      </c>
      <c r="M1" s="30">
        <f t="shared" si="0"/>
        <v>92</v>
      </c>
      <c r="N1" s="16">
        <f t="shared" si="0"/>
        <v>115</v>
      </c>
      <c r="O1" s="30">
        <f t="shared" si="0"/>
        <v>125</v>
      </c>
      <c r="P1" s="16">
        <f t="shared" si="0"/>
        <v>93</v>
      </c>
      <c r="Q1" s="16">
        <f t="shared" si="0"/>
        <v>147</v>
      </c>
      <c r="T1" s="36"/>
      <c r="X1" t="s">
        <v>171</v>
      </c>
    </row>
    <row r="2" spans="1:24" ht="12.75">
      <c r="A2" s="131" t="s">
        <v>153</v>
      </c>
      <c r="B2" s="26">
        <f>B1/(B1+C1)</f>
        <v>0.5458333333333333</v>
      </c>
      <c r="C2" s="31">
        <f>C1/(C1+B1)</f>
        <v>0.45416666666666666</v>
      </c>
      <c r="D2" s="26">
        <f>D1/(D1+E1)</f>
        <v>0.44166666666666665</v>
      </c>
      <c r="E2" s="31">
        <f>E1/(E1+D1)</f>
        <v>0.5583333333333333</v>
      </c>
      <c r="F2" s="26">
        <f>F1/(F1+G1)</f>
        <v>0.5957446808510638</v>
      </c>
      <c r="G2" s="31">
        <f>G1/(G1+F1)</f>
        <v>0.40425531914893614</v>
      </c>
      <c r="H2" s="26">
        <f>H1/(H1+I1)</f>
        <v>0.4765957446808511</v>
      </c>
      <c r="I2" s="31">
        <f>I1/(I1+H1)</f>
        <v>0.5234042553191489</v>
      </c>
      <c r="J2" s="26">
        <f>J1/(J1+K1)</f>
        <v>0.675</v>
      </c>
      <c r="K2" s="31">
        <f>K1/(K1+J1)</f>
        <v>0.325</v>
      </c>
      <c r="L2" s="26">
        <f>L1/(L1+M1)</f>
        <v>0.6166666666666667</v>
      </c>
      <c r="M2" s="31">
        <f>M1/(M1+L1)</f>
        <v>0.38333333333333336</v>
      </c>
      <c r="N2" s="26">
        <f>N1/(N1+O1)</f>
        <v>0.4791666666666667</v>
      </c>
      <c r="O2" s="31">
        <f>O1/(O1+N1)</f>
        <v>0.5208333333333334</v>
      </c>
      <c r="P2" s="26">
        <f>P1/(P1+Q1)</f>
        <v>0.3875</v>
      </c>
      <c r="Q2" s="26">
        <f>Q1/(Q1+P1)</f>
        <v>0.6125</v>
      </c>
      <c r="T2" s="36"/>
      <c r="X2" t="s">
        <v>174</v>
      </c>
    </row>
    <row r="3" spans="1:24" ht="12.75">
      <c r="A3" s="132" t="s">
        <v>131</v>
      </c>
      <c r="B3" s="17">
        <f aca="true" t="shared" si="1" ref="B3:Q3">COUNTA(B6:B506)</f>
        <v>48</v>
      </c>
      <c r="C3" s="32">
        <f t="shared" si="1"/>
        <v>48</v>
      </c>
      <c r="D3" s="17">
        <f t="shared" si="1"/>
        <v>48</v>
      </c>
      <c r="E3" s="17">
        <f t="shared" si="1"/>
        <v>48</v>
      </c>
      <c r="F3" s="35">
        <f t="shared" si="1"/>
        <v>47</v>
      </c>
      <c r="G3" s="32">
        <f t="shared" si="1"/>
        <v>47</v>
      </c>
      <c r="H3" s="17">
        <f t="shared" si="1"/>
        <v>47</v>
      </c>
      <c r="I3" s="32">
        <f t="shared" si="1"/>
        <v>47</v>
      </c>
      <c r="J3" s="17">
        <f t="shared" si="1"/>
        <v>48</v>
      </c>
      <c r="K3" s="32">
        <f t="shared" si="1"/>
        <v>48</v>
      </c>
      <c r="L3" s="17">
        <f t="shared" si="1"/>
        <v>48</v>
      </c>
      <c r="M3" s="32">
        <f t="shared" si="1"/>
        <v>48</v>
      </c>
      <c r="N3" s="17">
        <f t="shared" si="1"/>
        <v>48</v>
      </c>
      <c r="O3" s="32">
        <f t="shared" si="1"/>
        <v>48</v>
      </c>
      <c r="P3" s="17">
        <f t="shared" si="1"/>
        <v>48</v>
      </c>
      <c r="Q3" s="17">
        <f t="shared" si="1"/>
        <v>48</v>
      </c>
      <c r="X3" t="s">
        <v>164</v>
      </c>
    </row>
    <row r="4" spans="1:24" ht="12.75">
      <c r="A4" s="132" t="s">
        <v>133</v>
      </c>
      <c r="B4" s="18">
        <f aca="true" t="shared" si="2" ref="B4:Q4">COUNTIF(B6:B506,"&gt;2")/B3</f>
        <v>0.5625</v>
      </c>
      <c r="C4" s="33">
        <f t="shared" si="2"/>
        <v>0.4375</v>
      </c>
      <c r="D4" s="18">
        <f t="shared" si="2"/>
        <v>0.4791666666666667</v>
      </c>
      <c r="E4" s="33">
        <f t="shared" si="2"/>
        <v>0.5208333333333334</v>
      </c>
      <c r="F4" s="18">
        <f t="shared" si="2"/>
        <v>0.6170212765957447</v>
      </c>
      <c r="G4" s="33">
        <f t="shared" si="2"/>
        <v>0.3829787234042553</v>
      </c>
      <c r="H4" s="18">
        <f t="shared" si="2"/>
        <v>0.48936170212765956</v>
      </c>
      <c r="I4" s="33">
        <f t="shared" si="2"/>
        <v>0.5106382978723404</v>
      </c>
      <c r="J4" s="18">
        <f t="shared" si="2"/>
        <v>0.7083333333333334</v>
      </c>
      <c r="K4" s="33">
        <f t="shared" si="2"/>
        <v>0.2916666666666667</v>
      </c>
      <c r="L4" s="18">
        <f t="shared" si="2"/>
        <v>0.6875</v>
      </c>
      <c r="M4" s="33">
        <f t="shared" si="2"/>
        <v>0.3125</v>
      </c>
      <c r="N4" s="18">
        <f t="shared" si="2"/>
        <v>0.5208333333333334</v>
      </c>
      <c r="O4" s="33">
        <f t="shared" si="2"/>
        <v>0.4791666666666667</v>
      </c>
      <c r="P4" s="18">
        <f t="shared" si="2"/>
        <v>0.3541666666666667</v>
      </c>
      <c r="Q4" s="18">
        <f t="shared" si="2"/>
        <v>0.6458333333333334</v>
      </c>
      <c r="X4" t="s">
        <v>182</v>
      </c>
    </row>
    <row r="5" spans="1:24" ht="13.5" thickBot="1">
      <c r="A5" s="3"/>
      <c r="B5" s="20" t="s">
        <v>187</v>
      </c>
      <c r="C5" s="34" t="s">
        <v>189</v>
      </c>
      <c r="D5" s="29" t="s">
        <v>184</v>
      </c>
      <c r="E5" s="34" t="s">
        <v>195</v>
      </c>
      <c r="F5" s="29" t="s">
        <v>137</v>
      </c>
      <c r="G5" s="21" t="s">
        <v>192</v>
      </c>
      <c r="H5" s="19" t="s">
        <v>145</v>
      </c>
      <c r="I5" s="21" t="s">
        <v>181</v>
      </c>
      <c r="J5" s="19" t="s">
        <v>148</v>
      </c>
      <c r="K5" s="34" t="s">
        <v>183</v>
      </c>
      <c r="L5" s="29" t="s">
        <v>136</v>
      </c>
      <c r="M5" s="34" t="s">
        <v>139</v>
      </c>
      <c r="N5" s="133" t="s">
        <v>188</v>
      </c>
      <c r="O5" s="34" t="s">
        <v>232</v>
      </c>
      <c r="P5" s="29" t="s">
        <v>185</v>
      </c>
      <c r="Q5" s="21" t="s">
        <v>231</v>
      </c>
      <c r="X5" t="s">
        <v>172</v>
      </c>
    </row>
    <row r="6" spans="1:24" ht="12.75">
      <c r="A6" s="4" t="s">
        <v>138</v>
      </c>
      <c r="B6" s="5">
        <v>3</v>
      </c>
      <c r="C6" s="22">
        <v>2</v>
      </c>
      <c r="D6" s="8">
        <v>0</v>
      </c>
      <c r="E6" s="22">
        <v>5</v>
      </c>
      <c r="F6" s="8">
        <v>3</v>
      </c>
      <c r="G6" s="22">
        <v>2</v>
      </c>
      <c r="H6" s="8">
        <v>0</v>
      </c>
      <c r="I6" s="22">
        <v>5</v>
      </c>
      <c r="J6" s="8">
        <v>5</v>
      </c>
      <c r="K6" s="22">
        <v>0</v>
      </c>
      <c r="L6" s="8">
        <v>2</v>
      </c>
      <c r="M6" s="22">
        <v>3</v>
      </c>
      <c r="N6" s="8">
        <v>3</v>
      </c>
      <c r="O6" s="22">
        <v>2</v>
      </c>
      <c r="P6" s="8">
        <v>1</v>
      </c>
      <c r="Q6" s="22">
        <v>4</v>
      </c>
      <c r="R6" s="14">
        <f aca="true" t="shared" si="3" ref="R6:R37">SUM(B6:Q6)</f>
        <v>40</v>
      </c>
      <c r="S6" s="38"/>
      <c r="T6" s="12" t="s">
        <v>151</v>
      </c>
      <c r="X6" t="s">
        <v>178</v>
      </c>
    </row>
    <row r="7" spans="1:24" ht="12.75">
      <c r="A7" s="4" t="s">
        <v>143</v>
      </c>
      <c r="B7" s="6">
        <v>2</v>
      </c>
      <c r="C7" s="23">
        <v>3</v>
      </c>
      <c r="D7" s="9">
        <v>0</v>
      </c>
      <c r="E7" s="23">
        <v>5</v>
      </c>
      <c r="F7" s="9">
        <v>5</v>
      </c>
      <c r="G7" s="23">
        <v>0</v>
      </c>
      <c r="H7" s="9">
        <v>2</v>
      </c>
      <c r="I7" s="23">
        <v>3</v>
      </c>
      <c r="J7" s="9">
        <v>4</v>
      </c>
      <c r="K7" s="23">
        <v>1</v>
      </c>
      <c r="L7" s="9">
        <v>4</v>
      </c>
      <c r="M7" s="23">
        <v>1</v>
      </c>
      <c r="N7" s="9">
        <v>4</v>
      </c>
      <c r="O7" s="23">
        <v>1</v>
      </c>
      <c r="P7" s="9">
        <v>0</v>
      </c>
      <c r="Q7" s="23">
        <v>5</v>
      </c>
      <c r="R7" s="14">
        <f t="shared" si="3"/>
        <v>40</v>
      </c>
      <c r="S7" s="38"/>
      <c r="T7">
        <f>$B1</f>
        <v>131</v>
      </c>
      <c r="U7" t="s">
        <v>157</v>
      </c>
      <c r="V7" t="str">
        <f>$X$1</f>
        <v>transience</v>
      </c>
      <c r="X7" t="s">
        <v>155</v>
      </c>
    </row>
    <row r="8" spans="1:24" ht="12.75">
      <c r="A8" s="4" t="s">
        <v>295</v>
      </c>
      <c r="B8" s="6">
        <v>1</v>
      </c>
      <c r="C8" s="23">
        <v>4</v>
      </c>
      <c r="D8" s="9">
        <v>2</v>
      </c>
      <c r="E8" s="23">
        <v>3</v>
      </c>
      <c r="F8" s="9">
        <v>5</v>
      </c>
      <c r="G8" s="23">
        <v>0</v>
      </c>
      <c r="H8" s="9">
        <v>0</v>
      </c>
      <c r="I8" s="23">
        <v>5</v>
      </c>
      <c r="J8" s="9">
        <v>5</v>
      </c>
      <c r="K8" s="23">
        <v>0</v>
      </c>
      <c r="L8" s="9">
        <v>3</v>
      </c>
      <c r="M8" s="23">
        <v>2</v>
      </c>
      <c r="N8" s="9">
        <v>2</v>
      </c>
      <c r="O8" s="23">
        <v>3</v>
      </c>
      <c r="P8" s="9">
        <v>4</v>
      </c>
      <c r="Q8" s="23">
        <v>1</v>
      </c>
      <c r="R8" s="14">
        <f t="shared" si="3"/>
        <v>40</v>
      </c>
      <c r="S8" s="38"/>
      <c r="T8">
        <f>$C1</f>
        <v>109</v>
      </c>
      <c r="U8" t="s">
        <v>157</v>
      </c>
      <c r="V8" t="str">
        <f>$X$2</f>
        <v>Mega Mana</v>
      </c>
      <c r="X8" t="s">
        <v>181</v>
      </c>
    </row>
    <row r="9" spans="1:24" ht="12.75">
      <c r="A9" s="4" t="s">
        <v>144</v>
      </c>
      <c r="B9" s="6">
        <v>3</v>
      </c>
      <c r="C9" s="23">
        <v>2</v>
      </c>
      <c r="D9" s="9">
        <v>3</v>
      </c>
      <c r="E9" s="23">
        <v>2</v>
      </c>
      <c r="F9" s="9">
        <v>5</v>
      </c>
      <c r="G9" s="23">
        <v>0</v>
      </c>
      <c r="H9" s="9">
        <v>0</v>
      </c>
      <c r="I9" s="23">
        <v>5</v>
      </c>
      <c r="J9" s="9">
        <v>5</v>
      </c>
      <c r="K9" s="23">
        <v>0</v>
      </c>
      <c r="L9" s="9">
        <v>5</v>
      </c>
      <c r="M9" s="23">
        <v>0</v>
      </c>
      <c r="N9" s="9">
        <v>5</v>
      </c>
      <c r="O9" s="23">
        <v>0</v>
      </c>
      <c r="P9" s="9">
        <v>0</v>
      </c>
      <c r="Q9" s="23">
        <v>5</v>
      </c>
      <c r="R9" s="14">
        <f t="shared" si="3"/>
        <v>40</v>
      </c>
      <c r="S9" s="38"/>
      <c r="V9" s="27" t="s">
        <v>154</v>
      </c>
      <c r="X9" t="s">
        <v>140</v>
      </c>
    </row>
    <row r="10" spans="1:24" ht="12.75">
      <c r="A10" s="4" t="s">
        <v>190</v>
      </c>
      <c r="B10" s="6">
        <v>2</v>
      </c>
      <c r="C10" s="23">
        <v>3</v>
      </c>
      <c r="D10" s="9">
        <v>0</v>
      </c>
      <c r="E10" s="23">
        <v>5</v>
      </c>
      <c r="F10" s="9">
        <v>3</v>
      </c>
      <c r="G10" s="23">
        <v>2</v>
      </c>
      <c r="H10" s="9">
        <v>2</v>
      </c>
      <c r="I10" s="23">
        <v>3</v>
      </c>
      <c r="J10" s="9">
        <v>1</v>
      </c>
      <c r="K10" s="23">
        <v>4</v>
      </c>
      <c r="L10" s="9">
        <v>4</v>
      </c>
      <c r="M10" s="23">
        <v>1</v>
      </c>
      <c r="N10" s="9">
        <v>1</v>
      </c>
      <c r="O10" s="23">
        <v>4</v>
      </c>
      <c r="P10" s="9">
        <v>2</v>
      </c>
      <c r="Q10" s="23">
        <v>3</v>
      </c>
      <c r="R10" s="14">
        <f t="shared" si="3"/>
        <v>40</v>
      </c>
      <c r="S10" s="38"/>
      <c r="T10">
        <f>$D1</f>
        <v>106</v>
      </c>
      <c r="U10" t="s">
        <v>157</v>
      </c>
      <c r="V10" t="str">
        <f>$X$3</f>
        <v>Aeon Azuran</v>
      </c>
      <c r="X10" t="s">
        <v>161</v>
      </c>
    </row>
    <row r="11" spans="1:24" ht="12.75">
      <c r="A11" s="4" t="s">
        <v>264</v>
      </c>
      <c r="B11" s="6">
        <v>4</v>
      </c>
      <c r="C11" s="23">
        <v>1</v>
      </c>
      <c r="D11" s="9">
        <v>4</v>
      </c>
      <c r="E11" s="23">
        <v>1</v>
      </c>
      <c r="F11" s="9">
        <v>0</v>
      </c>
      <c r="G11" s="23">
        <v>5</v>
      </c>
      <c r="H11" s="9">
        <v>5</v>
      </c>
      <c r="I11" s="23">
        <v>0</v>
      </c>
      <c r="J11" s="9">
        <v>5</v>
      </c>
      <c r="K11" s="23">
        <v>0</v>
      </c>
      <c r="L11" s="9">
        <v>5</v>
      </c>
      <c r="M11" s="23">
        <v>0</v>
      </c>
      <c r="N11" s="9">
        <v>5</v>
      </c>
      <c r="O11" s="23">
        <v>0</v>
      </c>
      <c r="P11" s="9">
        <v>5</v>
      </c>
      <c r="Q11" s="23">
        <v>0</v>
      </c>
      <c r="R11" s="14">
        <f t="shared" si="3"/>
        <v>40</v>
      </c>
      <c r="S11" s="38"/>
      <c r="T11">
        <f>$E1</f>
        <v>134</v>
      </c>
      <c r="U11" t="s">
        <v>157</v>
      </c>
      <c r="V11" t="str">
        <f>$X$4</f>
        <v>Tom Bombadil</v>
      </c>
      <c r="X11" t="s">
        <v>166</v>
      </c>
    </row>
    <row r="12" spans="1:24" ht="12.75">
      <c r="A12" s="4" t="s">
        <v>232</v>
      </c>
      <c r="B12" s="6">
        <v>0</v>
      </c>
      <c r="C12" s="23">
        <v>5</v>
      </c>
      <c r="D12" s="9">
        <v>3</v>
      </c>
      <c r="E12" s="23">
        <v>2</v>
      </c>
      <c r="F12" s="9">
        <v>4</v>
      </c>
      <c r="G12" s="23">
        <v>1</v>
      </c>
      <c r="H12" s="9">
        <v>2</v>
      </c>
      <c r="I12" s="23">
        <v>3</v>
      </c>
      <c r="J12" s="9">
        <v>2</v>
      </c>
      <c r="K12" s="23">
        <v>3</v>
      </c>
      <c r="L12" s="9">
        <v>4</v>
      </c>
      <c r="M12" s="23">
        <v>1</v>
      </c>
      <c r="N12" s="9">
        <v>0</v>
      </c>
      <c r="O12" s="23">
        <v>5</v>
      </c>
      <c r="P12" s="9">
        <v>0</v>
      </c>
      <c r="Q12" s="23">
        <v>5</v>
      </c>
      <c r="R12" s="14">
        <f t="shared" si="3"/>
        <v>40</v>
      </c>
      <c r="S12" s="38"/>
      <c r="V12" s="27" t="s">
        <v>154</v>
      </c>
      <c r="X12" t="s">
        <v>156</v>
      </c>
    </row>
    <row r="13" spans="1:24" ht="12.75">
      <c r="A13" s="4" t="s">
        <v>135</v>
      </c>
      <c r="B13" s="6">
        <v>4</v>
      </c>
      <c r="C13" s="23">
        <v>1</v>
      </c>
      <c r="D13" s="9">
        <v>1</v>
      </c>
      <c r="E13" s="23">
        <v>4</v>
      </c>
      <c r="F13" s="9">
        <v>4</v>
      </c>
      <c r="G13" s="23">
        <v>1</v>
      </c>
      <c r="H13" s="9">
        <v>1</v>
      </c>
      <c r="I13" s="23">
        <v>4</v>
      </c>
      <c r="J13" s="9">
        <v>4</v>
      </c>
      <c r="K13" s="23">
        <v>1</v>
      </c>
      <c r="L13" s="9">
        <v>3</v>
      </c>
      <c r="M13" s="23">
        <v>2</v>
      </c>
      <c r="N13" s="9">
        <v>1</v>
      </c>
      <c r="O13" s="23">
        <v>4</v>
      </c>
      <c r="P13" s="9">
        <v>1</v>
      </c>
      <c r="Q13" s="23">
        <v>4</v>
      </c>
      <c r="R13" s="14">
        <f t="shared" si="3"/>
        <v>40</v>
      </c>
      <c r="S13" s="38"/>
      <c r="T13">
        <f>$F1</f>
        <v>140</v>
      </c>
      <c r="U13" t="s">
        <v>157</v>
      </c>
      <c r="V13" t="str">
        <f>$X$5</f>
        <v>ExThaNemesis</v>
      </c>
      <c r="X13" t="s">
        <v>173</v>
      </c>
    </row>
    <row r="14" spans="1:24" ht="12.75">
      <c r="A14" s="4" t="s">
        <v>274</v>
      </c>
      <c r="B14" s="6">
        <v>5</v>
      </c>
      <c r="C14" s="23">
        <v>0</v>
      </c>
      <c r="D14" s="9">
        <v>5</v>
      </c>
      <c r="E14" s="23">
        <v>0</v>
      </c>
      <c r="F14" s="9">
        <v>0</v>
      </c>
      <c r="G14" s="23">
        <v>5</v>
      </c>
      <c r="H14" s="9">
        <v>0</v>
      </c>
      <c r="I14" s="23">
        <v>5</v>
      </c>
      <c r="J14" s="9">
        <v>5</v>
      </c>
      <c r="K14" s="23">
        <v>0</v>
      </c>
      <c r="L14" s="9">
        <v>5</v>
      </c>
      <c r="M14" s="23">
        <v>0</v>
      </c>
      <c r="N14" s="9">
        <v>0</v>
      </c>
      <c r="O14" s="23">
        <v>5</v>
      </c>
      <c r="P14" s="9">
        <v>5</v>
      </c>
      <c r="Q14" s="23">
        <v>0</v>
      </c>
      <c r="R14" s="14">
        <f t="shared" si="3"/>
        <v>40</v>
      </c>
      <c r="S14" s="38"/>
      <c r="T14">
        <f>$G1</f>
        <v>95</v>
      </c>
      <c r="U14" t="s">
        <v>157</v>
      </c>
      <c r="V14" t="str">
        <f>$X$6</f>
        <v>Janus5000</v>
      </c>
      <c r="X14" t="s">
        <v>216</v>
      </c>
    </row>
    <row r="15" spans="1:24" ht="12.75">
      <c r="A15" s="4" t="s">
        <v>196</v>
      </c>
      <c r="B15" s="6">
        <v>0</v>
      </c>
      <c r="C15" s="23">
        <v>5</v>
      </c>
      <c r="D15" s="9">
        <v>3</v>
      </c>
      <c r="E15" s="23">
        <v>2</v>
      </c>
      <c r="F15" s="9">
        <v>5</v>
      </c>
      <c r="G15" s="23">
        <v>0</v>
      </c>
      <c r="H15" s="9">
        <v>3</v>
      </c>
      <c r="I15" s="23">
        <v>2</v>
      </c>
      <c r="J15" s="9">
        <v>0</v>
      </c>
      <c r="K15" s="23">
        <v>5</v>
      </c>
      <c r="L15" s="9">
        <v>5</v>
      </c>
      <c r="M15" s="23">
        <v>0</v>
      </c>
      <c r="N15" s="9">
        <v>1</v>
      </c>
      <c r="O15" s="23">
        <v>4</v>
      </c>
      <c r="P15" s="9">
        <v>0</v>
      </c>
      <c r="Q15" s="23">
        <v>5</v>
      </c>
      <c r="R15" s="14">
        <f t="shared" si="3"/>
        <v>40</v>
      </c>
      <c r="S15" s="38"/>
      <c r="V15" s="27" t="s">
        <v>154</v>
      </c>
      <c r="X15" t="s">
        <v>165</v>
      </c>
    </row>
    <row r="16" spans="1:24" ht="12.75">
      <c r="A16" s="4" t="s">
        <v>189</v>
      </c>
      <c r="B16" s="6">
        <v>0</v>
      </c>
      <c r="C16" s="23">
        <v>5</v>
      </c>
      <c r="D16" s="9">
        <v>3</v>
      </c>
      <c r="E16" s="23">
        <v>2</v>
      </c>
      <c r="F16" s="9">
        <v>5</v>
      </c>
      <c r="G16" s="23">
        <v>0</v>
      </c>
      <c r="H16" s="9">
        <v>5</v>
      </c>
      <c r="I16" s="23">
        <v>0</v>
      </c>
      <c r="J16" s="9">
        <v>2</v>
      </c>
      <c r="K16" s="23">
        <v>3</v>
      </c>
      <c r="L16" s="9">
        <v>4</v>
      </c>
      <c r="M16" s="23">
        <v>1</v>
      </c>
      <c r="N16" s="9">
        <v>3</v>
      </c>
      <c r="O16" s="23">
        <v>2</v>
      </c>
      <c r="P16" s="9">
        <v>0</v>
      </c>
      <c r="Q16" s="23">
        <v>5</v>
      </c>
      <c r="R16" s="14">
        <f t="shared" si="3"/>
        <v>40</v>
      </c>
      <c r="S16" s="38"/>
      <c r="T16">
        <f>$H1</f>
        <v>112</v>
      </c>
      <c r="U16" t="s">
        <v>157</v>
      </c>
      <c r="V16" t="str">
        <f>$X$7</f>
        <v>Agasonex</v>
      </c>
      <c r="X16" t="s">
        <v>169</v>
      </c>
    </row>
    <row r="17" spans="1:22" ht="12.75">
      <c r="A17" s="4" t="s">
        <v>284</v>
      </c>
      <c r="B17" s="6">
        <v>5</v>
      </c>
      <c r="C17" s="23">
        <v>0</v>
      </c>
      <c r="D17" s="9">
        <v>3</v>
      </c>
      <c r="E17" s="23">
        <v>2</v>
      </c>
      <c r="F17" s="9">
        <v>3</v>
      </c>
      <c r="G17" s="23">
        <v>2</v>
      </c>
      <c r="H17" s="9">
        <v>4</v>
      </c>
      <c r="I17" s="23">
        <v>1</v>
      </c>
      <c r="J17" s="9">
        <v>3</v>
      </c>
      <c r="K17" s="23">
        <v>2</v>
      </c>
      <c r="L17" s="9">
        <v>4</v>
      </c>
      <c r="M17" s="23">
        <v>1</v>
      </c>
      <c r="N17" s="9">
        <v>4</v>
      </c>
      <c r="O17" s="23">
        <v>1</v>
      </c>
      <c r="P17" s="9">
        <v>3</v>
      </c>
      <c r="Q17" s="23">
        <v>2</v>
      </c>
      <c r="R17" s="14">
        <f t="shared" si="3"/>
        <v>40</v>
      </c>
      <c r="S17" s="38"/>
      <c r="T17">
        <f>$I1</f>
        <v>123</v>
      </c>
      <c r="U17" t="s">
        <v>157</v>
      </c>
      <c r="V17" t="str">
        <f>$X$8</f>
        <v>ff6man</v>
      </c>
    </row>
    <row r="18" spans="1:22" ht="12.75">
      <c r="A18" s="4" t="s">
        <v>271</v>
      </c>
      <c r="B18" s="6">
        <v>3</v>
      </c>
      <c r="C18" s="23">
        <v>2</v>
      </c>
      <c r="D18" s="9">
        <v>1</v>
      </c>
      <c r="E18" s="23">
        <v>4</v>
      </c>
      <c r="F18" s="9">
        <v>2</v>
      </c>
      <c r="G18" s="23">
        <v>3</v>
      </c>
      <c r="H18" s="9">
        <v>1</v>
      </c>
      <c r="I18" s="23">
        <v>4</v>
      </c>
      <c r="J18" s="9">
        <v>2</v>
      </c>
      <c r="K18" s="23">
        <v>3</v>
      </c>
      <c r="L18" s="9">
        <v>4</v>
      </c>
      <c r="M18" s="23">
        <v>1</v>
      </c>
      <c r="N18" s="9">
        <v>4</v>
      </c>
      <c r="O18" s="23">
        <v>1</v>
      </c>
      <c r="P18" s="9">
        <v>3</v>
      </c>
      <c r="Q18" s="23">
        <v>2</v>
      </c>
      <c r="R18" s="14">
        <f t="shared" si="3"/>
        <v>40</v>
      </c>
      <c r="S18" s="38"/>
      <c r="V18" s="27" t="s">
        <v>154</v>
      </c>
    </row>
    <row r="19" spans="1:22" ht="12.75">
      <c r="A19" s="4" t="s">
        <v>244</v>
      </c>
      <c r="B19" s="6">
        <v>4</v>
      </c>
      <c r="C19" s="23">
        <v>1</v>
      </c>
      <c r="D19" s="9">
        <v>3</v>
      </c>
      <c r="E19" s="23">
        <v>2</v>
      </c>
      <c r="F19" s="9">
        <v>3</v>
      </c>
      <c r="G19" s="23">
        <v>2</v>
      </c>
      <c r="H19" s="9">
        <v>3</v>
      </c>
      <c r="I19" s="23">
        <v>2</v>
      </c>
      <c r="J19" s="9">
        <v>4</v>
      </c>
      <c r="K19" s="23">
        <v>1</v>
      </c>
      <c r="L19" s="9">
        <v>5</v>
      </c>
      <c r="M19" s="23">
        <v>0</v>
      </c>
      <c r="N19" s="9">
        <v>3</v>
      </c>
      <c r="O19" s="23">
        <v>2</v>
      </c>
      <c r="P19" s="9">
        <v>1</v>
      </c>
      <c r="Q19" s="23">
        <v>4</v>
      </c>
      <c r="R19" s="14">
        <f t="shared" si="3"/>
        <v>40</v>
      </c>
      <c r="S19" s="38"/>
      <c r="T19">
        <f>$J1</f>
        <v>162</v>
      </c>
      <c r="U19" t="s">
        <v>157</v>
      </c>
      <c r="V19" t="str">
        <f>$X$9</f>
        <v>Ed Bellis</v>
      </c>
    </row>
    <row r="20" spans="1:22" ht="12.75">
      <c r="A20" s="4" t="s">
        <v>256</v>
      </c>
      <c r="B20" s="6">
        <v>5</v>
      </c>
      <c r="C20" s="23">
        <v>0</v>
      </c>
      <c r="D20" s="9">
        <v>4</v>
      </c>
      <c r="E20" s="23">
        <v>1</v>
      </c>
      <c r="F20" s="9">
        <v>1</v>
      </c>
      <c r="G20" s="23">
        <v>4</v>
      </c>
      <c r="H20" s="9">
        <v>3</v>
      </c>
      <c r="I20" s="23">
        <v>2</v>
      </c>
      <c r="J20" s="9">
        <v>5</v>
      </c>
      <c r="K20" s="23">
        <v>0</v>
      </c>
      <c r="L20" s="9">
        <v>5</v>
      </c>
      <c r="M20" s="23">
        <v>0</v>
      </c>
      <c r="N20" s="9">
        <v>1</v>
      </c>
      <c r="O20" s="23">
        <v>4</v>
      </c>
      <c r="P20" s="9">
        <v>4</v>
      </c>
      <c r="Q20" s="23">
        <v>1</v>
      </c>
      <c r="R20" s="14">
        <f t="shared" si="3"/>
        <v>40</v>
      </c>
      <c r="S20" s="38"/>
      <c r="T20">
        <f>$K1</f>
        <v>78</v>
      </c>
      <c r="U20" t="s">
        <v>157</v>
      </c>
      <c r="V20" t="str">
        <f>$X$10</f>
        <v>BIGPUN9999</v>
      </c>
    </row>
    <row r="21" spans="1:22" ht="12.75">
      <c r="A21" s="4" t="s">
        <v>253</v>
      </c>
      <c r="B21" s="6">
        <v>0</v>
      </c>
      <c r="C21" s="23">
        <v>5</v>
      </c>
      <c r="D21" s="9">
        <v>3</v>
      </c>
      <c r="E21" s="23">
        <v>2</v>
      </c>
      <c r="F21" s="9">
        <v>5</v>
      </c>
      <c r="G21" s="23">
        <v>0</v>
      </c>
      <c r="H21" s="9">
        <v>5</v>
      </c>
      <c r="I21" s="23">
        <v>0</v>
      </c>
      <c r="J21" s="9">
        <v>0</v>
      </c>
      <c r="K21" s="23">
        <v>5</v>
      </c>
      <c r="L21" s="9">
        <v>1</v>
      </c>
      <c r="M21" s="23">
        <v>4</v>
      </c>
      <c r="N21" s="9">
        <v>2</v>
      </c>
      <c r="O21" s="23">
        <v>3</v>
      </c>
      <c r="P21" s="9">
        <v>0</v>
      </c>
      <c r="Q21" s="23">
        <v>5</v>
      </c>
      <c r="R21" s="14">
        <f t="shared" si="3"/>
        <v>40</v>
      </c>
      <c r="S21" s="38"/>
      <c r="V21" s="27" t="s">
        <v>154</v>
      </c>
    </row>
    <row r="22" spans="1:22" ht="12.75">
      <c r="A22" s="4" t="s">
        <v>255</v>
      </c>
      <c r="B22" s="6">
        <v>5</v>
      </c>
      <c r="C22" s="23">
        <v>0</v>
      </c>
      <c r="D22" s="9">
        <v>5</v>
      </c>
      <c r="E22" s="23">
        <v>0</v>
      </c>
      <c r="F22" s="9">
        <v>2</v>
      </c>
      <c r="G22" s="23">
        <v>3</v>
      </c>
      <c r="H22" s="9">
        <v>0</v>
      </c>
      <c r="I22" s="23">
        <v>5</v>
      </c>
      <c r="J22" s="9">
        <v>4</v>
      </c>
      <c r="K22" s="23">
        <v>1</v>
      </c>
      <c r="L22" s="9">
        <v>5</v>
      </c>
      <c r="M22" s="23">
        <v>0</v>
      </c>
      <c r="N22" s="9">
        <v>5</v>
      </c>
      <c r="O22" s="23">
        <v>0</v>
      </c>
      <c r="P22" s="9">
        <v>0</v>
      </c>
      <c r="Q22" s="23">
        <v>5</v>
      </c>
      <c r="R22" s="14">
        <f t="shared" si="3"/>
        <v>40</v>
      </c>
      <c r="S22" s="38"/>
      <c r="T22">
        <f>$L1</f>
        <v>148</v>
      </c>
      <c r="U22" t="s">
        <v>157</v>
      </c>
      <c r="V22" t="str">
        <f>$X$11</f>
        <v>Ngamer64</v>
      </c>
    </row>
    <row r="23" spans="1:22" ht="12.75">
      <c r="A23" s="4" t="s">
        <v>142</v>
      </c>
      <c r="B23" s="6">
        <v>4</v>
      </c>
      <c r="C23" s="23">
        <v>1</v>
      </c>
      <c r="D23" s="9">
        <v>5</v>
      </c>
      <c r="E23" s="23">
        <v>0</v>
      </c>
      <c r="F23" s="9">
        <v>1</v>
      </c>
      <c r="G23" s="23">
        <v>4</v>
      </c>
      <c r="H23" s="9">
        <v>5</v>
      </c>
      <c r="I23" s="23">
        <v>0</v>
      </c>
      <c r="J23" s="9">
        <v>2</v>
      </c>
      <c r="K23" s="23">
        <v>3</v>
      </c>
      <c r="L23" s="9">
        <v>3</v>
      </c>
      <c r="M23" s="23">
        <v>2</v>
      </c>
      <c r="N23" s="9">
        <v>4</v>
      </c>
      <c r="O23" s="23">
        <v>1</v>
      </c>
      <c r="P23" s="9">
        <v>2</v>
      </c>
      <c r="Q23" s="23">
        <v>3</v>
      </c>
      <c r="R23" s="14">
        <f t="shared" si="3"/>
        <v>40</v>
      </c>
      <c r="S23" s="38"/>
      <c r="T23">
        <f>$M1</f>
        <v>92</v>
      </c>
      <c r="U23" t="s">
        <v>157</v>
      </c>
      <c r="V23" t="str">
        <f>$X$12</f>
        <v>Crimson Ocean</v>
      </c>
    </row>
    <row r="24" spans="1:22" ht="12.75">
      <c r="A24" s="4" t="s">
        <v>195</v>
      </c>
      <c r="B24" s="6">
        <v>1</v>
      </c>
      <c r="C24" s="23">
        <v>4</v>
      </c>
      <c r="D24" s="9">
        <v>0</v>
      </c>
      <c r="E24" s="23">
        <v>5</v>
      </c>
      <c r="F24" s="9">
        <v>5</v>
      </c>
      <c r="G24" s="23">
        <v>0</v>
      </c>
      <c r="H24" s="9">
        <v>3</v>
      </c>
      <c r="I24" s="23">
        <v>2</v>
      </c>
      <c r="J24" s="9">
        <v>2</v>
      </c>
      <c r="K24" s="23">
        <v>3</v>
      </c>
      <c r="L24" s="9">
        <v>1</v>
      </c>
      <c r="M24" s="23">
        <v>4</v>
      </c>
      <c r="N24" s="9">
        <v>1</v>
      </c>
      <c r="O24" s="23">
        <v>4</v>
      </c>
      <c r="P24" s="9">
        <v>3</v>
      </c>
      <c r="Q24" s="23">
        <v>2</v>
      </c>
      <c r="R24" s="14">
        <f t="shared" si="3"/>
        <v>40</v>
      </c>
      <c r="S24" s="38"/>
      <c r="V24" s="27" t="s">
        <v>154</v>
      </c>
    </row>
    <row r="25" spans="1:22" ht="12.75">
      <c r="A25" s="4" t="s">
        <v>268</v>
      </c>
      <c r="B25" s="6">
        <v>5</v>
      </c>
      <c r="C25" s="23">
        <v>0</v>
      </c>
      <c r="D25" s="9">
        <v>5</v>
      </c>
      <c r="E25" s="23">
        <v>0</v>
      </c>
      <c r="F25" s="9"/>
      <c r="G25" s="23"/>
      <c r="H25" s="9"/>
      <c r="I25" s="23"/>
      <c r="J25" s="9">
        <v>5</v>
      </c>
      <c r="K25" s="23">
        <v>0</v>
      </c>
      <c r="L25" s="9">
        <v>0</v>
      </c>
      <c r="M25" s="23">
        <v>5</v>
      </c>
      <c r="N25" s="9">
        <v>0</v>
      </c>
      <c r="O25" s="23">
        <v>5</v>
      </c>
      <c r="P25" s="9">
        <v>5</v>
      </c>
      <c r="Q25" s="23">
        <v>0</v>
      </c>
      <c r="R25" s="14">
        <f t="shared" si="3"/>
        <v>30</v>
      </c>
      <c r="S25" s="38"/>
      <c r="T25">
        <f>$N1</f>
        <v>115</v>
      </c>
      <c r="U25" t="s">
        <v>157</v>
      </c>
      <c r="V25" t="str">
        <f>$X$13</f>
        <v>Heroic Palmer</v>
      </c>
    </row>
    <row r="26" spans="1:22" ht="12.75">
      <c r="A26" s="4" t="s">
        <v>260</v>
      </c>
      <c r="B26" s="6">
        <v>0</v>
      </c>
      <c r="C26" s="23">
        <v>5</v>
      </c>
      <c r="D26" s="9">
        <v>4</v>
      </c>
      <c r="E26" s="23">
        <v>1</v>
      </c>
      <c r="F26" s="9">
        <v>5</v>
      </c>
      <c r="G26" s="23">
        <v>0</v>
      </c>
      <c r="H26" s="9">
        <v>5</v>
      </c>
      <c r="I26" s="23">
        <v>0</v>
      </c>
      <c r="J26" s="9">
        <v>4</v>
      </c>
      <c r="K26" s="23">
        <v>1</v>
      </c>
      <c r="L26" s="9">
        <v>1</v>
      </c>
      <c r="M26" s="23">
        <v>4</v>
      </c>
      <c r="N26" s="9">
        <v>4</v>
      </c>
      <c r="O26" s="23">
        <v>1</v>
      </c>
      <c r="P26" s="9">
        <v>0</v>
      </c>
      <c r="Q26" s="23">
        <v>5</v>
      </c>
      <c r="R26" s="14">
        <f t="shared" si="3"/>
        <v>40</v>
      </c>
      <c r="S26" s="38"/>
      <c r="T26">
        <f>$O1</f>
        <v>125</v>
      </c>
      <c r="U26" t="s">
        <v>157</v>
      </c>
      <c r="V26" t="str">
        <f>$X$14</f>
        <v>Wiggumfan267</v>
      </c>
    </row>
    <row r="27" spans="1:22" ht="12.75">
      <c r="A27" s="4" t="s">
        <v>294</v>
      </c>
      <c r="B27" s="6">
        <v>2</v>
      </c>
      <c r="C27" s="23">
        <v>3</v>
      </c>
      <c r="D27" s="9">
        <v>0</v>
      </c>
      <c r="E27" s="23">
        <v>5</v>
      </c>
      <c r="F27" s="9">
        <v>5</v>
      </c>
      <c r="G27" s="23">
        <v>0</v>
      </c>
      <c r="H27" s="9">
        <v>0</v>
      </c>
      <c r="I27" s="23">
        <v>5</v>
      </c>
      <c r="J27" s="9">
        <v>3</v>
      </c>
      <c r="K27" s="23">
        <v>2</v>
      </c>
      <c r="L27" s="9">
        <v>0</v>
      </c>
      <c r="M27" s="23">
        <v>5</v>
      </c>
      <c r="N27" s="9">
        <v>4</v>
      </c>
      <c r="O27" s="23">
        <v>1</v>
      </c>
      <c r="P27" s="9">
        <v>2</v>
      </c>
      <c r="Q27" s="23">
        <v>3</v>
      </c>
      <c r="R27" s="14">
        <f t="shared" si="3"/>
        <v>40</v>
      </c>
      <c r="S27" s="38"/>
      <c r="V27" s="27" t="s">
        <v>154</v>
      </c>
    </row>
    <row r="28" spans="1:22" ht="12.75">
      <c r="A28" s="4" t="s">
        <v>192</v>
      </c>
      <c r="B28" s="6">
        <v>5</v>
      </c>
      <c r="C28" s="23">
        <v>0</v>
      </c>
      <c r="D28" s="9">
        <v>5</v>
      </c>
      <c r="E28" s="23">
        <v>0</v>
      </c>
      <c r="F28" s="9">
        <v>0</v>
      </c>
      <c r="G28" s="23">
        <v>5</v>
      </c>
      <c r="H28" s="9">
        <v>0</v>
      </c>
      <c r="I28" s="23">
        <v>5</v>
      </c>
      <c r="J28" s="9">
        <v>5</v>
      </c>
      <c r="K28" s="23">
        <v>0</v>
      </c>
      <c r="L28" s="9">
        <v>5</v>
      </c>
      <c r="M28" s="23">
        <v>0</v>
      </c>
      <c r="N28" s="9">
        <v>2</v>
      </c>
      <c r="O28" s="23">
        <v>3</v>
      </c>
      <c r="P28" s="9">
        <v>5</v>
      </c>
      <c r="Q28" s="23">
        <v>0</v>
      </c>
      <c r="R28" s="14">
        <f t="shared" si="3"/>
        <v>40</v>
      </c>
      <c r="S28" s="38"/>
      <c r="T28">
        <f>$P1</f>
        <v>93</v>
      </c>
      <c r="U28" t="s">
        <v>157</v>
      </c>
      <c r="V28" t="str">
        <f>$X$15</f>
        <v>Karma Hunter</v>
      </c>
    </row>
    <row r="29" spans="1:22" ht="12.75">
      <c r="A29" s="4" t="s">
        <v>245</v>
      </c>
      <c r="B29" s="6">
        <v>5</v>
      </c>
      <c r="C29" s="23">
        <v>0</v>
      </c>
      <c r="D29" s="9">
        <v>4</v>
      </c>
      <c r="E29" s="23">
        <v>1</v>
      </c>
      <c r="F29" s="9">
        <v>1</v>
      </c>
      <c r="G29" s="23">
        <v>4</v>
      </c>
      <c r="H29" s="9">
        <v>4</v>
      </c>
      <c r="I29" s="23">
        <v>1</v>
      </c>
      <c r="J29" s="9">
        <v>5</v>
      </c>
      <c r="K29" s="23">
        <v>0</v>
      </c>
      <c r="L29" s="9">
        <v>4</v>
      </c>
      <c r="M29" s="23">
        <v>1</v>
      </c>
      <c r="N29" s="9">
        <v>4</v>
      </c>
      <c r="O29" s="23">
        <v>1</v>
      </c>
      <c r="P29" s="9">
        <v>3</v>
      </c>
      <c r="Q29" s="23">
        <v>2</v>
      </c>
      <c r="R29" s="14">
        <f t="shared" si="3"/>
        <v>40</v>
      </c>
      <c r="S29" s="38"/>
      <c r="T29">
        <f>$Q1</f>
        <v>147</v>
      </c>
      <c r="U29" t="s">
        <v>157</v>
      </c>
      <c r="V29" t="str">
        <f>$X$16</f>
        <v>yoblazer33</v>
      </c>
    </row>
    <row r="30" spans="1:19" ht="12.75">
      <c r="A30" s="4" t="s">
        <v>137</v>
      </c>
      <c r="B30" s="6">
        <v>2</v>
      </c>
      <c r="C30" s="23">
        <v>3</v>
      </c>
      <c r="D30" s="9">
        <v>1</v>
      </c>
      <c r="E30" s="23">
        <v>4</v>
      </c>
      <c r="F30" s="9">
        <v>5</v>
      </c>
      <c r="G30" s="23">
        <v>0</v>
      </c>
      <c r="H30" s="9">
        <v>0</v>
      </c>
      <c r="I30" s="23">
        <v>5</v>
      </c>
      <c r="J30" s="9">
        <v>3</v>
      </c>
      <c r="K30" s="23">
        <v>2</v>
      </c>
      <c r="L30" s="9">
        <v>3</v>
      </c>
      <c r="M30" s="23">
        <v>2</v>
      </c>
      <c r="N30" s="9">
        <v>2</v>
      </c>
      <c r="O30" s="23">
        <v>3</v>
      </c>
      <c r="P30" s="9">
        <v>2</v>
      </c>
      <c r="Q30" s="23">
        <v>3</v>
      </c>
      <c r="R30" s="14">
        <f t="shared" si="3"/>
        <v>40</v>
      </c>
      <c r="S30" s="38"/>
    </row>
    <row r="31" spans="1:20" ht="12.75">
      <c r="A31" s="4" t="s">
        <v>243</v>
      </c>
      <c r="B31" s="6">
        <v>5</v>
      </c>
      <c r="C31" s="23">
        <v>0</v>
      </c>
      <c r="D31" s="9">
        <v>3</v>
      </c>
      <c r="E31" s="23">
        <v>2</v>
      </c>
      <c r="F31" s="9">
        <v>3</v>
      </c>
      <c r="G31" s="23">
        <v>2</v>
      </c>
      <c r="H31" s="9">
        <v>3</v>
      </c>
      <c r="I31" s="23">
        <v>2</v>
      </c>
      <c r="J31" s="9">
        <v>4</v>
      </c>
      <c r="K31" s="23">
        <v>1</v>
      </c>
      <c r="L31" s="9">
        <v>1</v>
      </c>
      <c r="M31" s="23">
        <v>4</v>
      </c>
      <c r="N31" s="9">
        <v>3</v>
      </c>
      <c r="O31" s="23">
        <v>2</v>
      </c>
      <c r="P31" s="9">
        <v>2</v>
      </c>
      <c r="Q31" s="23">
        <v>3</v>
      </c>
      <c r="R31" s="14">
        <f t="shared" si="3"/>
        <v>40</v>
      </c>
      <c r="S31" s="38"/>
      <c r="T31" s="12" t="s">
        <v>152</v>
      </c>
    </row>
    <row r="32" spans="1:22" ht="12.75">
      <c r="A32" s="4" t="s">
        <v>139</v>
      </c>
      <c r="B32" s="6">
        <v>0</v>
      </c>
      <c r="C32" s="23">
        <v>5</v>
      </c>
      <c r="D32" s="9">
        <v>1</v>
      </c>
      <c r="E32" s="23">
        <v>4</v>
      </c>
      <c r="F32" s="9">
        <v>4</v>
      </c>
      <c r="G32" s="23">
        <v>1</v>
      </c>
      <c r="H32" s="9">
        <v>5</v>
      </c>
      <c r="I32" s="23">
        <v>0</v>
      </c>
      <c r="J32" s="9">
        <v>0</v>
      </c>
      <c r="K32" s="23">
        <v>5</v>
      </c>
      <c r="L32" s="9">
        <v>0</v>
      </c>
      <c r="M32" s="23">
        <v>5</v>
      </c>
      <c r="N32" s="9">
        <v>5</v>
      </c>
      <c r="O32" s="23">
        <v>0</v>
      </c>
      <c r="P32" s="9">
        <v>5</v>
      </c>
      <c r="Q32" s="23">
        <v>0</v>
      </c>
      <c r="R32" s="14">
        <f t="shared" si="3"/>
        <v>40</v>
      </c>
      <c r="S32" s="38"/>
      <c r="T32" s="28">
        <f>$B2</f>
        <v>0.5458333333333333</v>
      </c>
      <c r="U32" t="s">
        <v>157</v>
      </c>
      <c r="V32" t="str">
        <f>$X$1</f>
        <v>transience</v>
      </c>
    </row>
    <row r="33" spans="1:22" ht="12.75">
      <c r="A33" s="4" t="s">
        <v>246</v>
      </c>
      <c r="B33" s="6">
        <v>1</v>
      </c>
      <c r="C33" s="23">
        <v>4</v>
      </c>
      <c r="D33" s="9">
        <v>4</v>
      </c>
      <c r="E33" s="23">
        <v>1</v>
      </c>
      <c r="F33" s="9">
        <v>4</v>
      </c>
      <c r="G33" s="23">
        <v>1</v>
      </c>
      <c r="H33" s="9">
        <v>5</v>
      </c>
      <c r="I33" s="23">
        <v>0</v>
      </c>
      <c r="J33" s="9">
        <v>5</v>
      </c>
      <c r="K33" s="23">
        <v>0</v>
      </c>
      <c r="L33" s="9">
        <v>0</v>
      </c>
      <c r="M33" s="23">
        <v>5</v>
      </c>
      <c r="N33" s="9">
        <v>0</v>
      </c>
      <c r="O33" s="23">
        <v>5</v>
      </c>
      <c r="P33" s="9">
        <v>3</v>
      </c>
      <c r="Q33" s="23">
        <v>2</v>
      </c>
      <c r="R33" s="14">
        <f t="shared" si="3"/>
        <v>40</v>
      </c>
      <c r="S33" s="38"/>
      <c r="T33" s="28">
        <f>$C2</f>
        <v>0.45416666666666666</v>
      </c>
      <c r="U33" t="s">
        <v>157</v>
      </c>
      <c r="V33" t="str">
        <f>$X$2</f>
        <v>Mega Mana</v>
      </c>
    </row>
    <row r="34" spans="1:22" ht="12.75">
      <c r="A34" s="4" t="s">
        <v>199</v>
      </c>
      <c r="B34" s="6">
        <v>5</v>
      </c>
      <c r="C34" s="23">
        <v>0</v>
      </c>
      <c r="D34" s="9">
        <v>1</v>
      </c>
      <c r="E34" s="23">
        <v>4</v>
      </c>
      <c r="F34" s="9">
        <v>2</v>
      </c>
      <c r="G34" s="23">
        <v>3</v>
      </c>
      <c r="H34" s="9">
        <v>2</v>
      </c>
      <c r="I34" s="23">
        <v>3</v>
      </c>
      <c r="J34" s="9">
        <v>5</v>
      </c>
      <c r="K34" s="23">
        <v>0</v>
      </c>
      <c r="L34" s="9">
        <v>4</v>
      </c>
      <c r="M34" s="23">
        <v>1</v>
      </c>
      <c r="N34" s="9">
        <v>3</v>
      </c>
      <c r="O34" s="23">
        <v>2</v>
      </c>
      <c r="P34" s="9">
        <v>4</v>
      </c>
      <c r="Q34" s="23">
        <v>1</v>
      </c>
      <c r="R34" s="14">
        <f t="shared" si="3"/>
        <v>40</v>
      </c>
      <c r="S34" s="38"/>
      <c r="V34" s="27" t="s">
        <v>154</v>
      </c>
    </row>
    <row r="35" spans="1:22" ht="12.75">
      <c r="A35" s="4" t="s">
        <v>269</v>
      </c>
      <c r="B35" s="6">
        <v>0</v>
      </c>
      <c r="C35" s="23">
        <v>5</v>
      </c>
      <c r="D35" s="9">
        <v>0</v>
      </c>
      <c r="E35" s="23">
        <v>5</v>
      </c>
      <c r="F35" s="9">
        <v>5</v>
      </c>
      <c r="G35" s="23">
        <v>0</v>
      </c>
      <c r="H35" s="9">
        <v>5</v>
      </c>
      <c r="I35" s="23">
        <v>0</v>
      </c>
      <c r="J35" s="9">
        <v>5</v>
      </c>
      <c r="K35" s="23">
        <v>0</v>
      </c>
      <c r="L35" s="9">
        <v>0</v>
      </c>
      <c r="M35" s="23">
        <v>5</v>
      </c>
      <c r="N35" s="9">
        <v>0</v>
      </c>
      <c r="O35" s="23">
        <v>5</v>
      </c>
      <c r="P35" s="9">
        <v>5</v>
      </c>
      <c r="Q35" s="23">
        <v>0</v>
      </c>
      <c r="R35" s="14">
        <f t="shared" si="3"/>
        <v>40</v>
      </c>
      <c r="S35" s="38"/>
      <c r="T35" s="28">
        <f>$D2</f>
        <v>0.44166666666666665</v>
      </c>
      <c r="U35" t="s">
        <v>157</v>
      </c>
      <c r="V35" t="str">
        <f>$X$3</f>
        <v>Aeon Azuran</v>
      </c>
    </row>
    <row r="36" spans="1:22" ht="12.75">
      <c r="A36" s="4" t="s">
        <v>287</v>
      </c>
      <c r="B36" s="6">
        <v>2</v>
      </c>
      <c r="C36" s="23">
        <v>3</v>
      </c>
      <c r="D36" s="9">
        <v>2</v>
      </c>
      <c r="E36" s="23">
        <v>3</v>
      </c>
      <c r="F36" s="9">
        <v>3</v>
      </c>
      <c r="G36" s="23">
        <v>2</v>
      </c>
      <c r="H36" s="9">
        <v>1</v>
      </c>
      <c r="I36" s="23">
        <v>4</v>
      </c>
      <c r="J36" s="9">
        <v>2</v>
      </c>
      <c r="K36" s="23">
        <v>3</v>
      </c>
      <c r="L36" s="9">
        <v>2</v>
      </c>
      <c r="M36" s="23">
        <v>3</v>
      </c>
      <c r="N36" s="9">
        <v>3</v>
      </c>
      <c r="O36" s="23">
        <v>2</v>
      </c>
      <c r="P36" s="9">
        <v>0</v>
      </c>
      <c r="Q36" s="23">
        <v>5</v>
      </c>
      <c r="R36" s="14">
        <f t="shared" si="3"/>
        <v>40</v>
      </c>
      <c r="S36" s="38"/>
      <c r="T36" s="28">
        <f>$E2</f>
        <v>0.5583333333333333</v>
      </c>
      <c r="U36" t="s">
        <v>157</v>
      </c>
      <c r="V36" t="str">
        <f>$X$4</f>
        <v>Tom Bombadil</v>
      </c>
    </row>
    <row r="37" spans="1:22" ht="12.75">
      <c r="A37" s="4" t="s">
        <v>146</v>
      </c>
      <c r="B37" s="6">
        <v>3</v>
      </c>
      <c r="C37" s="23">
        <v>2</v>
      </c>
      <c r="D37" s="9">
        <v>3</v>
      </c>
      <c r="E37" s="23">
        <v>2</v>
      </c>
      <c r="F37" s="9">
        <v>5</v>
      </c>
      <c r="G37" s="23">
        <v>0</v>
      </c>
      <c r="H37" s="9">
        <v>0</v>
      </c>
      <c r="I37" s="23">
        <v>5</v>
      </c>
      <c r="J37" s="9">
        <v>5</v>
      </c>
      <c r="K37" s="23">
        <v>0</v>
      </c>
      <c r="L37" s="9">
        <v>4</v>
      </c>
      <c r="M37" s="23">
        <v>1</v>
      </c>
      <c r="N37" s="9">
        <v>4</v>
      </c>
      <c r="O37" s="23">
        <v>1</v>
      </c>
      <c r="P37" s="9">
        <v>1</v>
      </c>
      <c r="Q37" s="23">
        <v>4</v>
      </c>
      <c r="R37" s="14">
        <f t="shared" si="3"/>
        <v>40</v>
      </c>
      <c r="S37" s="38"/>
      <c r="V37" s="27" t="s">
        <v>154</v>
      </c>
    </row>
    <row r="38" spans="1:22" ht="12.75">
      <c r="A38" s="4" t="s">
        <v>186</v>
      </c>
      <c r="B38" s="6">
        <v>4</v>
      </c>
      <c r="C38" s="23">
        <v>1</v>
      </c>
      <c r="D38" s="9">
        <v>1</v>
      </c>
      <c r="E38" s="23">
        <v>4</v>
      </c>
      <c r="F38" s="9">
        <v>1</v>
      </c>
      <c r="G38" s="23">
        <v>4</v>
      </c>
      <c r="H38" s="9">
        <v>3</v>
      </c>
      <c r="I38" s="23">
        <v>2</v>
      </c>
      <c r="J38" s="9">
        <v>4</v>
      </c>
      <c r="K38" s="23">
        <v>1</v>
      </c>
      <c r="L38" s="9">
        <v>4</v>
      </c>
      <c r="M38" s="23">
        <v>1</v>
      </c>
      <c r="N38" s="9">
        <v>4</v>
      </c>
      <c r="O38" s="23">
        <v>1</v>
      </c>
      <c r="P38" s="9">
        <v>2</v>
      </c>
      <c r="Q38" s="23">
        <v>3</v>
      </c>
      <c r="R38" s="14">
        <f aca="true" t="shared" si="4" ref="R38:R69">SUM(B38:Q38)</f>
        <v>40</v>
      </c>
      <c r="S38" s="38"/>
      <c r="T38" s="28">
        <f>$F2</f>
        <v>0.5957446808510638</v>
      </c>
      <c r="U38" t="s">
        <v>157</v>
      </c>
      <c r="V38" t="str">
        <f>$X$5</f>
        <v>ExThaNemesis</v>
      </c>
    </row>
    <row r="39" spans="1:22" ht="12.75">
      <c r="A39" s="4" t="s">
        <v>262</v>
      </c>
      <c r="B39" s="6">
        <v>2</v>
      </c>
      <c r="C39" s="23">
        <v>3</v>
      </c>
      <c r="D39" s="9">
        <v>3</v>
      </c>
      <c r="E39" s="23">
        <v>2</v>
      </c>
      <c r="F39" s="9">
        <v>3</v>
      </c>
      <c r="G39" s="23">
        <v>2</v>
      </c>
      <c r="H39" s="9">
        <v>4</v>
      </c>
      <c r="I39" s="23">
        <v>1</v>
      </c>
      <c r="J39" s="9">
        <v>3</v>
      </c>
      <c r="K39" s="23">
        <v>2</v>
      </c>
      <c r="L39" s="9">
        <v>4</v>
      </c>
      <c r="M39" s="23">
        <v>1</v>
      </c>
      <c r="N39" s="9">
        <v>3</v>
      </c>
      <c r="O39" s="23">
        <v>2</v>
      </c>
      <c r="P39" s="9">
        <v>2</v>
      </c>
      <c r="Q39" s="23">
        <v>3</v>
      </c>
      <c r="R39" s="14">
        <f t="shared" si="4"/>
        <v>40</v>
      </c>
      <c r="S39" s="38"/>
      <c r="T39" s="28">
        <f>$G2</f>
        <v>0.40425531914893614</v>
      </c>
      <c r="U39" t="s">
        <v>157</v>
      </c>
      <c r="V39" t="str">
        <f>$X$6</f>
        <v>Janus5000</v>
      </c>
    </row>
    <row r="40" spans="1:22" ht="12.75">
      <c r="A40" s="4" t="s">
        <v>267</v>
      </c>
      <c r="B40" s="6">
        <v>3</v>
      </c>
      <c r="C40" s="23">
        <v>2</v>
      </c>
      <c r="D40" s="9">
        <v>2</v>
      </c>
      <c r="E40" s="23">
        <v>3</v>
      </c>
      <c r="F40" s="9">
        <v>4</v>
      </c>
      <c r="G40" s="23">
        <v>1</v>
      </c>
      <c r="H40" s="9">
        <v>3</v>
      </c>
      <c r="I40" s="23">
        <v>2</v>
      </c>
      <c r="J40" s="9">
        <v>3</v>
      </c>
      <c r="K40" s="23">
        <v>2</v>
      </c>
      <c r="L40" s="9">
        <v>3</v>
      </c>
      <c r="M40" s="23">
        <v>2</v>
      </c>
      <c r="N40" s="9">
        <v>4</v>
      </c>
      <c r="O40" s="23">
        <v>1</v>
      </c>
      <c r="P40" s="9">
        <v>1</v>
      </c>
      <c r="Q40" s="23">
        <v>4</v>
      </c>
      <c r="R40" s="14">
        <f t="shared" si="4"/>
        <v>40</v>
      </c>
      <c r="S40" s="38"/>
      <c r="V40" s="27" t="s">
        <v>154</v>
      </c>
    </row>
    <row r="41" spans="1:22" ht="12.75">
      <c r="A41" s="4" t="s">
        <v>252</v>
      </c>
      <c r="B41" s="6">
        <v>3</v>
      </c>
      <c r="C41" s="23">
        <v>2</v>
      </c>
      <c r="D41" s="9">
        <v>1</v>
      </c>
      <c r="E41" s="23">
        <v>4</v>
      </c>
      <c r="F41" s="9">
        <v>1</v>
      </c>
      <c r="G41" s="23">
        <v>4</v>
      </c>
      <c r="H41" s="9">
        <v>2</v>
      </c>
      <c r="I41" s="23">
        <v>3</v>
      </c>
      <c r="J41" s="9">
        <v>4</v>
      </c>
      <c r="K41" s="23">
        <v>1</v>
      </c>
      <c r="L41" s="9">
        <v>4</v>
      </c>
      <c r="M41" s="23">
        <v>1</v>
      </c>
      <c r="N41" s="9">
        <v>1</v>
      </c>
      <c r="O41" s="23">
        <v>4</v>
      </c>
      <c r="P41" s="9">
        <v>3</v>
      </c>
      <c r="Q41" s="23">
        <v>2</v>
      </c>
      <c r="R41" s="14">
        <f t="shared" si="4"/>
        <v>40</v>
      </c>
      <c r="S41" s="38"/>
      <c r="T41" s="28">
        <f>$H2</f>
        <v>0.4765957446808511</v>
      </c>
      <c r="U41" t="s">
        <v>157</v>
      </c>
      <c r="V41" t="str">
        <f>$X$7</f>
        <v>Agasonex</v>
      </c>
    </row>
    <row r="42" spans="1:22" ht="12.75">
      <c r="A42" s="4" t="s">
        <v>276</v>
      </c>
      <c r="B42" s="6">
        <v>5</v>
      </c>
      <c r="C42" s="23">
        <v>0</v>
      </c>
      <c r="D42" s="9">
        <v>0</v>
      </c>
      <c r="E42" s="23">
        <v>5</v>
      </c>
      <c r="F42" s="9">
        <v>0</v>
      </c>
      <c r="G42" s="23">
        <v>5</v>
      </c>
      <c r="H42" s="9">
        <v>0</v>
      </c>
      <c r="I42" s="23">
        <v>5</v>
      </c>
      <c r="J42" s="9">
        <v>5</v>
      </c>
      <c r="K42" s="23">
        <v>0</v>
      </c>
      <c r="L42" s="9">
        <v>0</v>
      </c>
      <c r="M42" s="23">
        <v>5</v>
      </c>
      <c r="N42" s="9">
        <v>0</v>
      </c>
      <c r="O42" s="23">
        <v>5</v>
      </c>
      <c r="P42" s="9">
        <v>3</v>
      </c>
      <c r="Q42" s="23">
        <v>2</v>
      </c>
      <c r="R42" s="14">
        <f t="shared" si="4"/>
        <v>40</v>
      </c>
      <c r="S42" s="38"/>
      <c r="T42" s="28">
        <f>$I2</f>
        <v>0.5234042553191489</v>
      </c>
      <c r="U42" t="s">
        <v>157</v>
      </c>
      <c r="V42" t="str">
        <f>$X$8</f>
        <v>ff6man</v>
      </c>
    </row>
    <row r="43" spans="1:22" ht="12.75">
      <c r="A43" s="4" t="s">
        <v>282</v>
      </c>
      <c r="B43" s="6">
        <v>2</v>
      </c>
      <c r="C43" s="23">
        <v>3</v>
      </c>
      <c r="D43" s="9">
        <v>1</v>
      </c>
      <c r="E43" s="23">
        <v>4</v>
      </c>
      <c r="F43" s="9">
        <v>2</v>
      </c>
      <c r="G43" s="23">
        <v>3</v>
      </c>
      <c r="H43" s="9">
        <v>1</v>
      </c>
      <c r="I43" s="23">
        <v>4</v>
      </c>
      <c r="J43" s="9">
        <v>1</v>
      </c>
      <c r="K43" s="23">
        <v>4</v>
      </c>
      <c r="L43" s="9">
        <v>3</v>
      </c>
      <c r="M43" s="23">
        <v>2</v>
      </c>
      <c r="N43" s="9">
        <v>4</v>
      </c>
      <c r="O43" s="23">
        <v>1</v>
      </c>
      <c r="P43" s="9">
        <v>0</v>
      </c>
      <c r="Q43" s="23">
        <v>5</v>
      </c>
      <c r="R43" s="14">
        <f t="shared" si="4"/>
        <v>40</v>
      </c>
      <c r="S43" s="38"/>
      <c r="V43" s="27" t="s">
        <v>154</v>
      </c>
    </row>
    <row r="44" spans="1:22" ht="12.75">
      <c r="A44" s="4" t="s">
        <v>291</v>
      </c>
      <c r="B44" s="6">
        <v>3</v>
      </c>
      <c r="C44" s="23">
        <v>2</v>
      </c>
      <c r="D44" s="9">
        <v>4</v>
      </c>
      <c r="E44" s="23">
        <v>1</v>
      </c>
      <c r="F44" s="9">
        <v>2</v>
      </c>
      <c r="G44" s="23">
        <v>3</v>
      </c>
      <c r="H44" s="9">
        <v>1</v>
      </c>
      <c r="I44" s="23">
        <v>4</v>
      </c>
      <c r="J44" s="9">
        <v>3</v>
      </c>
      <c r="K44" s="23">
        <v>2</v>
      </c>
      <c r="L44" s="9">
        <v>3</v>
      </c>
      <c r="M44" s="23">
        <v>2</v>
      </c>
      <c r="N44" s="9">
        <v>3</v>
      </c>
      <c r="O44" s="23">
        <v>2</v>
      </c>
      <c r="P44" s="9">
        <v>2</v>
      </c>
      <c r="Q44" s="23">
        <v>3</v>
      </c>
      <c r="R44" s="14">
        <f t="shared" si="4"/>
        <v>40</v>
      </c>
      <c r="S44" s="38"/>
      <c r="T44" s="28">
        <f>$J2</f>
        <v>0.675</v>
      </c>
      <c r="U44" t="s">
        <v>157</v>
      </c>
      <c r="V44" t="str">
        <f>$X$9</f>
        <v>Ed Bellis</v>
      </c>
    </row>
    <row r="45" spans="1:22" ht="12.75">
      <c r="A45" s="4" t="s">
        <v>261</v>
      </c>
      <c r="B45" s="6">
        <v>1</v>
      </c>
      <c r="C45" s="23">
        <v>4</v>
      </c>
      <c r="D45" s="9">
        <v>1</v>
      </c>
      <c r="E45" s="23">
        <v>4</v>
      </c>
      <c r="F45" s="9">
        <v>0</v>
      </c>
      <c r="G45" s="23">
        <v>5</v>
      </c>
      <c r="H45" s="9">
        <v>1</v>
      </c>
      <c r="I45" s="23">
        <v>4</v>
      </c>
      <c r="J45" s="9">
        <v>5</v>
      </c>
      <c r="K45" s="23">
        <v>0</v>
      </c>
      <c r="L45" s="9">
        <v>5</v>
      </c>
      <c r="M45" s="23">
        <v>0</v>
      </c>
      <c r="N45" s="9">
        <v>1</v>
      </c>
      <c r="O45" s="23">
        <v>4</v>
      </c>
      <c r="P45" s="9">
        <v>1</v>
      </c>
      <c r="Q45" s="23">
        <v>4</v>
      </c>
      <c r="R45" s="14">
        <f t="shared" si="4"/>
        <v>40</v>
      </c>
      <c r="S45" s="38"/>
      <c r="T45" s="28">
        <f>$K2</f>
        <v>0.325</v>
      </c>
      <c r="U45" t="s">
        <v>157</v>
      </c>
      <c r="V45" t="str">
        <f>$X$10</f>
        <v>BIGPUN9999</v>
      </c>
    </row>
    <row r="46" spans="1:22" ht="12.75">
      <c r="A46" s="4" t="s">
        <v>193</v>
      </c>
      <c r="B46" s="6">
        <v>3</v>
      </c>
      <c r="C46" s="23">
        <v>2</v>
      </c>
      <c r="D46" s="9">
        <v>2</v>
      </c>
      <c r="E46" s="23">
        <v>3</v>
      </c>
      <c r="F46" s="9">
        <v>4</v>
      </c>
      <c r="G46" s="23">
        <v>1</v>
      </c>
      <c r="H46" s="9">
        <v>5</v>
      </c>
      <c r="I46" s="23">
        <v>0</v>
      </c>
      <c r="J46" s="9">
        <v>4</v>
      </c>
      <c r="K46" s="23">
        <v>1</v>
      </c>
      <c r="L46" s="9">
        <v>2</v>
      </c>
      <c r="M46" s="23">
        <v>3</v>
      </c>
      <c r="N46" s="9">
        <v>2</v>
      </c>
      <c r="O46" s="23">
        <v>3</v>
      </c>
      <c r="P46" s="9">
        <v>4</v>
      </c>
      <c r="Q46" s="23">
        <v>1</v>
      </c>
      <c r="R46" s="14">
        <f t="shared" si="4"/>
        <v>40</v>
      </c>
      <c r="S46" s="38"/>
      <c r="V46" s="27" t="s">
        <v>154</v>
      </c>
    </row>
    <row r="47" spans="1:22" ht="12.75">
      <c r="A47" s="4" t="s">
        <v>275</v>
      </c>
      <c r="B47" s="6">
        <v>0</v>
      </c>
      <c r="C47" s="23">
        <v>5</v>
      </c>
      <c r="D47" s="9">
        <v>0</v>
      </c>
      <c r="E47" s="23">
        <v>5</v>
      </c>
      <c r="F47" s="9">
        <v>5</v>
      </c>
      <c r="G47" s="23">
        <v>0</v>
      </c>
      <c r="H47" s="9">
        <v>5</v>
      </c>
      <c r="I47" s="23">
        <v>0</v>
      </c>
      <c r="J47" s="9">
        <v>0</v>
      </c>
      <c r="K47" s="23">
        <v>5</v>
      </c>
      <c r="L47" s="9">
        <v>0</v>
      </c>
      <c r="M47" s="23">
        <v>5</v>
      </c>
      <c r="N47" s="9">
        <v>0</v>
      </c>
      <c r="O47" s="23">
        <v>5</v>
      </c>
      <c r="P47" s="9">
        <v>0</v>
      </c>
      <c r="Q47" s="23">
        <v>5</v>
      </c>
      <c r="R47" s="14">
        <f t="shared" si="4"/>
        <v>40</v>
      </c>
      <c r="S47" s="38"/>
      <c r="T47" s="28">
        <f>$L2</f>
        <v>0.6166666666666667</v>
      </c>
      <c r="U47" t="s">
        <v>157</v>
      </c>
      <c r="V47" t="str">
        <f>$X$11</f>
        <v>Ngamer64</v>
      </c>
    </row>
    <row r="48" spans="1:22" ht="12.75">
      <c r="A48" s="4" t="s">
        <v>279</v>
      </c>
      <c r="B48" s="6">
        <v>5</v>
      </c>
      <c r="C48" s="23">
        <v>0</v>
      </c>
      <c r="D48" s="9">
        <v>0</v>
      </c>
      <c r="E48" s="23">
        <v>5</v>
      </c>
      <c r="F48" s="9">
        <v>5</v>
      </c>
      <c r="G48" s="23">
        <v>0</v>
      </c>
      <c r="H48" s="9">
        <v>5</v>
      </c>
      <c r="I48" s="23">
        <v>0</v>
      </c>
      <c r="J48" s="9">
        <v>0</v>
      </c>
      <c r="K48" s="23">
        <v>5</v>
      </c>
      <c r="L48" s="9">
        <v>5</v>
      </c>
      <c r="M48" s="23">
        <v>0</v>
      </c>
      <c r="N48" s="9">
        <v>0</v>
      </c>
      <c r="O48" s="23">
        <v>5</v>
      </c>
      <c r="P48" s="9">
        <v>0</v>
      </c>
      <c r="Q48" s="23">
        <v>5</v>
      </c>
      <c r="R48" s="14">
        <f t="shared" si="4"/>
        <v>40</v>
      </c>
      <c r="S48" s="38"/>
      <c r="T48" s="28">
        <f>$M2</f>
        <v>0.38333333333333336</v>
      </c>
      <c r="U48" t="s">
        <v>157</v>
      </c>
      <c r="V48" t="str">
        <f>$X$12</f>
        <v>Crimson Ocean</v>
      </c>
    </row>
    <row r="49" spans="1:22" ht="12.75">
      <c r="A49" s="4" t="s">
        <v>136</v>
      </c>
      <c r="B49" s="6">
        <v>4</v>
      </c>
      <c r="C49" s="23">
        <v>1</v>
      </c>
      <c r="D49" s="9">
        <v>4</v>
      </c>
      <c r="E49" s="23">
        <v>1</v>
      </c>
      <c r="F49" s="9">
        <v>4</v>
      </c>
      <c r="G49" s="23">
        <v>1</v>
      </c>
      <c r="H49" s="9">
        <v>3</v>
      </c>
      <c r="I49" s="23">
        <v>2</v>
      </c>
      <c r="J49" s="9">
        <v>4</v>
      </c>
      <c r="K49" s="23">
        <v>1</v>
      </c>
      <c r="L49" s="9">
        <v>5</v>
      </c>
      <c r="M49" s="23">
        <v>0</v>
      </c>
      <c r="N49" s="9">
        <v>3</v>
      </c>
      <c r="O49" s="23">
        <v>2</v>
      </c>
      <c r="P49" s="9">
        <v>1</v>
      </c>
      <c r="Q49" s="23">
        <v>4</v>
      </c>
      <c r="R49" s="14">
        <f t="shared" si="4"/>
        <v>40</v>
      </c>
      <c r="S49" s="38"/>
      <c r="V49" s="27" t="s">
        <v>154</v>
      </c>
    </row>
    <row r="50" spans="1:22" ht="12.75">
      <c r="A50" s="4" t="s">
        <v>288</v>
      </c>
      <c r="B50" s="6">
        <v>4</v>
      </c>
      <c r="C50" s="23">
        <v>1</v>
      </c>
      <c r="D50" s="9">
        <v>4</v>
      </c>
      <c r="E50" s="23">
        <v>1</v>
      </c>
      <c r="F50" s="9">
        <v>3</v>
      </c>
      <c r="G50" s="23">
        <v>2</v>
      </c>
      <c r="H50" s="9">
        <v>2</v>
      </c>
      <c r="I50" s="23">
        <v>3</v>
      </c>
      <c r="J50" s="9">
        <v>1</v>
      </c>
      <c r="K50" s="23">
        <v>4</v>
      </c>
      <c r="L50" s="9">
        <v>4</v>
      </c>
      <c r="M50" s="23">
        <v>1</v>
      </c>
      <c r="N50" s="9">
        <v>2</v>
      </c>
      <c r="O50" s="23">
        <v>3</v>
      </c>
      <c r="P50" s="9">
        <v>0</v>
      </c>
      <c r="Q50" s="23">
        <v>5</v>
      </c>
      <c r="R50" s="14">
        <f t="shared" si="4"/>
        <v>40</v>
      </c>
      <c r="S50" s="38"/>
      <c r="T50" s="28">
        <f>$N2</f>
        <v>0.4791666666666667</v>
      </c>
      <c r="U50" t="s">
        <v>157</v>
      </c>
      <c r="V50" t="str">
        <f>$X$13</f>
        <v>Heroic Palmer</v>
      </c>
    </row>
    <row r="51" spans="1:22" ht="12.75">
      <c r="A51" s="4" t="s">
        <v>283</v>
      </c>
      <c r="B51" s="6">
        <v>0</v>
      </c>
      <c r="C51" s="23">
        <v>5</v>
      </c>
      <c r="D51" s="9">
        <v>0</v>
      </c>
      <c r="E51" s="23">
        <v>5</v>
      </c>
      <c r="F51" s="9">
        <v>1</v>
      </c>
      <c r="G51" s="23">
        <v>4</v>
      </c>
      <c r="H51" s="9">
        <v>3</v>
      </c>
      <c r="I51" s="23">
        <v>2</v>
      </c>
      <c r="J51" s="9">
        <v>5</v>
      </c>
      <c r="K51" s="23">
        <v>0</v>
      </c>
      <c r="L51" s="9">
        <v>3</v>
      </c>
      <c r="M51" s="23">
        <v>2</v>
      </c>
      <c r="N51" s="9">
        <v>1</v>
      </c>
      <c r="O51" s="23">
        <v>4</v>
      </c>
      <c r="P51" s="9">
        <v>2</v>
      </c>
      <c r="Q51" s="23">
        <v>3</v>
      </c>
      <c r="R51" s="14">
        <f t="shared" si="4"/>
        <v>40</v>
      </c>
      <c r="S51" s="38"/>
      <c r="T51" s="28">
        <f>$O2</f>
        <v>0.5208333333333334</v>
      </c>
      <c r="U51" t="s">
        <v>157</v>
      </c>
      <c r="V51" t="str">
        <f>$X$14</f>
        <v>Wiggumfan267</v>
      </c>
    </row>
    <row r="52" spans="1:22" ht="12.75">
      <c r="A52" s="4" t="s">
        <v>158</v>
      </c>
      <c r="B52" s="6">
        <v>5</v>
      </c>
      <c r="C52" s="23">
        <v>0</v>
      </c>
      <c r="D52" s="9">
        <v>0</v>
      </c>
      <c r="E52" s="23">
        <v>5</v>
      </c>
      <c r="F52" s="9">
        <v>0</v>
      </c>
      <c r="G52" s="23">
        <v>5</v>
      </c>
      <c r="H52" s="9">
        <v>0</v>
      </c>
      <c r="I52" s="23">
        <v>5</v>
      </c>
      <c r="J52" s="9">
        <v>5</v>
      </c>
      <c r="K52" s="23">
        <v>0</v>
      </c>
      <c r="L52" s="9">
        <v>5</v>
      </c>
      <c r="M52" s="23">
        <v>0</v>
      </c>
      <c r="N52" s="9">
        <v>0</v>
      </c>
      <c r="O52" s="23">
        <v>5</v>
      </c>
      <c r="P52" s="9">
        <v>0</v>
      </c>
      <c r="Q52" s="23">
        <v>5</v>
      </c>
      <c r="R52" s="14">
        <f t="shared" si="4"/>
        <v>40</v>
      </c>
      <c r="S52" s="38"/>
      <c r="V52" s="27" t="s">
        <v>154</v>
      </c>
    </row>
    <row r="53" spans="1:22" ht="12.75">
      <c r="A53" s="4" t="s">
        <v>286</v>
      </c>
      <c r="B53" s="6">
        <v>1</v>
      </c>
      <c r="C53" s="23">
        <v>4</v>
      </c>
      <c r="D53" s="9">
        <v>2</v>
      </c>
      <c r="E53" s="23">
        <v>3</v>
      </c>
      <c r="F53" s="9">
        <v>2</v>
      </c>
      <c r="G53" s="23">
        <v>3</v>
      </c>
      <c r="H53" s="9">
        <v>0</v>
      </c>
      <c r="I53" s="23">
        <v>5</v>
      </c>
      <c r="J53" s="9">
        <v>4</v>
      </c>
      <c r="K53" s="23">
        <v>1</v>
      </c>
      <c r="L53" s="9">
        <v>2</v>
      </c>
      <c r="M53" s="23">
        <v>3</v>
      </c>
      <c r="N53" s="9">
        <v>4</v>
      </c>
      <c r="O53" s="23">
        <v>1</v>
      </c>
      <c r="P53" s="9">
        <v>1</v>
      </c>
      <c r="Q53" s="23">
        <v>4</v>
      </c>
      <c r="R53" s="14">
        <f t="shared" si="4"/>
        <v>40</v>
      </c>
      <c r="S53" s="38"/>
      <c r="T53" s="28">
        <f>$P2</f>
        <v>0.3875</v>
      </c>
      <c r="U53" t="s">
        <v>157</v>
      </c>
      <c r="V53" t="str">
        <f>$X$15</f>
        <v>Karma Hunter</v>
      </c>
    </row>
    <row r="54" spans="1:22" ht="12.75">
      <c r="A54" s="4" t="s">
        <v>0</v>
      </c>
      <c r="B54" s="6"/>
      <c r="C54" s="23"/>
      <c r="D54" s="9"/>
      <c r="E54" s="23"/>
      <c r="F54" s="9"/>
      <c r="G54" s="23"/>
      <c r="H54" s="9"/>
      <c r="I54" s="23"/>
      <c r="J54" s="9"/>
      <c r="K54" s="23"/>
      <c r="L54" s="9"/>
      <c r="M54" s="23"/>
      <c r="N54" s="9"/>
      <c r="O54" s="23"/>
      <c r="P54" s="9"/>
      <c r="Q54" s="23"/>
      <c r="R54" s="14">
        <f t="shared" si="4"/>
        <v>0</v>
      </c>
      <c r="S54" s="38"/>
      <c r="T54" s="28">
        <f>$Q2</f>
        <v>0.6125</v>
      </c>
      <c r="U54" t="s">
        <v>157</v>
      </c>
      <c r="V54" t="str">
        <f>$X$16</f>
        <v>yoblazer33</v>
      </c>
    </row>
    <row r="55" spans="1:19" ht="12.75">
      <c r="A55" s="4" t="s">
        <v>202</v>
      </c>
      <c r="B55" s="6"/>
      <c r="C55" s="23"/>
      <c r="D55" s="9"/>
      <c r="E55" s="23"/>
      <c r="F55" s="9"/>
      <c r="G55" s="23"/>
      <c r="H55" s="9"/>
      <c r="I55" s="23"/>
      <c r="J55" s="9"/>
      <c r="K55" s="23"/>
      <c r="L55" s="9"/>
      <c r="M55" s="23"/>
      <c r="N55" s="9"/>
      <c r="O55" s="23"/>
      <c r="P55" s="9"/>
      <c r="Q55" s="23"/>
      <c r="R55" s="14">
        <f t="shared" si="4"/>
        <v>0</v>
      </c>
      <c r="S55" s="38"/>
    </row>
    <row r="56" spans="1:20" ht="12.75">
      <c r="A56" s="4" t="s">
        <v>203</v>
      </c>
      <c r="B56" s="6"/>
      <c r="C56" s="23"/>
      <c r="D56" s="9"/>
      <c r="E56" s="23"/>
      <c r="F56" s="9"/>
      <c r="G56" s="23"/>
      <c r="H56" s="9"/>
      <c r="I56" s="23"/>
      <c r="J56" s="9"/>
      <c r="K56" s="23"/>
      <c r="L56" s="9"/>
      <c r="M56" s="23"/>
      <c r="N56" s="9"/>
      <c r="O56" s="23"/>
      <c r="P56" s="9"/>
      <c r="Q56" s="23"/>
      <c r="R56" s="14">
        <f t="shared" si="4"/>
        <v>0</v>
      </c>
      <c r="S56" s="38"/>
      <c r="T56" s="12" t="s">
        <v>198</v>
      </c>
    </row>
    <row r="57" spans="1:22" ht="12.75">
      <c r="A57" s="4" t="s">
        <v>204</v>
      </c>
      <c r="B57" s="6"/>
      <c r="C57" s="23"/>
      <c r="D57" s="9"/>
      <c r="E57" s="23"/>
      <c r="F57" s="9"/>
      <c r="G57" s="23"/>
      <c r="H57" s="9"/>
      <c r="I57" s="23"/>
      <c r="J57" s="9"/>
      <c r="K57" s="23"/>
      <c r="L57" s="9"/>
      <c r="M57" s="23"/>
      <c r="N57" s="9"/>
      <c r="O57" s="23"/>
      <c r="P57" s="9"/>
      <c r="Q57" s="23"/>
      <c r="R57" s="14">
        <f t="shared" si="4"/>
        <v>0</v>
      </c>
      <c r="S57" s="38"/>
      <c r="T57" s="13">
        <f>$J$4</f>
        <v>0.7083333333333334</v>
      </c>
      <c r="U57" t="s">
        <v>157</v>
      </c>
      <c r="V57" t="str">
        <f>$X$9</f>
        <v>Ed Bellis</v>
      </c>
    </row>
    <row r="58" spans="1:22" ht="12.75">
      <c r="A58" s="4" t="s">
        <v>205</v>
      </c>
      <c r="B58" s="6"/>
      <c r="C58" s="23"/>
      <c r="D58" s="9"/>
      <c r="E58" s="23"/>
      <c r="F58" s="9"/>
      <c r="G58" s="23"/>
      <c r="H58" s="9"/>
      <c r="I58" s="23"/>
      <c r="J58" s="9"/>
      <c r="K58" s="23"/>
      <c r="L58" s="9"/>
      <c r="M58" s="23"/>
      <c r="N58" s="9"/>
      <c r="O58" s="23"/>
      <c r="P58" s="9"/>
      <c r="Q58" s="23"/>
      <c r="R58" s="14">
        <f t="shared" si="4"/>
        <v>0</v>
      </c>
      <c r="S58" s="38"/>
      <c r="T58" s="13">
        <f>$L$4</f>
        <v>0.6875</v>
      </c>
      <c r="U58" t="s">
        <v>157</v>
      </c>
      <c r="V58" t="str">
        <f>$X$11</f>
        <v>Ngamer64</v>
      </c>
    </row>
    <row r="59" spans="1:22" ht="12.75">
      <c r="A59" s="4" t="s">
        <v>206</v>
      </c>
      <c r="B59" s="6"/>
      <c r="C59" s="23"/>
      <c r="D59" s="9"/>
      <c r="E59" s="23"/>
      <c r="F59" s="9"/>
      <c r="G59" s="23"/>
      <c r="H59" s="9"/>
      <c r="I59" s="23"/>
      <c r="J59" s="9"/>
      <c r="K59" s="23"/>
      <c r="L59" s="9"/>
      <c r="M59" s="23"/>
      <c r="N59" s="9"/>
      <c r="O59" s="23"/>
      <c r="P59" s="9"/>
      <c r="Q59" s="23"/>
      <c r="R59" s="14">
        <f t="shared" si="4"/>
        <v>0</v>
      </c>
      <c r="S59" s="38"/>
      <c r="T59" s="13">
        <f>$Q$4</f>
        <v>0.6458333333333334</v>
      </c>
      <c r="U59" t="s">
        <v>157</v>
      </c>
      <c r="V59" t="str">
        <f>$X$16</f>
        <v>yoblazer33</v>
      </c>
    </row>
    <row r="60" spans="1:22" ht="12.75">
      <c r="A60" s="4" t="s">
        <v>207</v>
      </c>
      <c r="B60" s="6"/>
      <c r="C60" s="23"/>
      <c r="D60" s="9"/>
      <c r="E60" s="23"/>
      <c r="F60" s="9"/>
      <c r="G60" s="23"/>
      <c r="H60" s="9"/>
      <c r="I60" s="23"/>
      <c r="J60" s="9"/>
      <c r="K60" s="23"/>
      <c r="L60" s="9"/>
      <c r="M60" s="23"/>
      <c r="N60" s="9"/>
      <c r="O60" s="23"/>
      <c r="P60" s="9"/>
      <c r="Q60" s="23"/>
      <c r="R60" s="14">
        <f t="shared" si="4"/>
        <v>0</v>
      </c>
      <c r="S60" s="38"/>
      <c r="T60" s="13">
        <f>$F$4</f>
        <v>0.6170212765957447</v>
      </c>
      <c r="U60" t="s">
        <v>157</v>
      </c>
      <c r="V60" t="str">
        <f>$X$5</f>
        <v>ExThaNemesis</v>
      </c>
    </row>
    <row r="61" spans="1:22" ht="12.75">
      <c r="A61" s="4" t="s">
        <v>208</v>
      </c>
      <c r="B61" s="6"/>
      <c r="C61" s="23"/>
      <c r="D61" s="9"/>
      <c r="E61" s="23"/>
      <c r="F61" s="9"/>
      <c r="G61" s="23"/>
      <c r="H61" s="9"/>
      <c r="I61" s="23"/>
      <c r="J61" s="9"/>
      <c r="K61" s="23"/>
      <c r="L61" s="9"/>
      <c r="M61" s="23"/>
      <c r="N61" s="9"/>
      <c r="O61" s="23"/>
      <c r="P61" s="9"/>
      <c r="Q61" s="23"/>
      <c r="R61" s="14">
        <f t="shared" si="4"/>
        <v>0</v>
      </c>
      <c r="S61" s="38"/>
      <c r="T61" s="13">
        <f>$B$4</f>
        <v>0.5625</v>
      </c>
      <c r="U61" t="s">
        <v>157</v>
      </c>
      <c r="V61" t="str">
        <f>$X$1</f>
        <v>transience</v>
      </c>
    </row>
    <row r="62" spans="1:22" ht="12.75">
      <c r="A62" s="4" t="s">
        <v>209</v>
      </c>
      <c r="B62" s="6"/>
      <c r="C62" s="23"/>
      <c r="D62" s="9"/>
      <c r="E62" s="23"/>
      <c r="F62" s="9"/>
      <c r="G62" s="23"/>
      <c r="H62" s="9"/>
      <c r="I62" s="23"/>
      <c r="J62" s="9"/>
      <c r="K62" s="23"/>
      <c r="L62" s="9"/>
      <c r="M62" s="23"/>
      <c r="N62" s="9"/>
      <c r="O62" s="23"/>
      <c r="P62" s="9"/>
      <c r="Q62" s="23"/>
      <c r="R62" s="14">
        <f t="shared" si="4"/>
        <v>0</v>
      </c>
      <c r="S62" s="38"/>
      <c r="T62" s="13">
        <f>$E$4</f>
        <v>0.5208333333333334</v>
      </c>
      <c r="U62" t="s">
        <v>157</v>
      </c>
      <c r="V62" t="str">
        <f>$X$4</f>
        <v>Tom Bombadil</v>
      </c>
    </row>
    <row r="63" spans="1:22" ht="12.75">
      <c r="A63" s="4" t="s">
        <v>210</v>
      </c>
      <c r="B63" s="6"/>
      <c r="C63" s="23"/>
      <c r="D63" s="9"/>
      <c r="E63" s="23"/>
      <c r="F63" s="9"/>
      <c r="G63" s="23"/>
      <c r="H63" s="9"/>
      <c r="I63" s="23"/>
      <c r="J63" s="9"/>
      <c r="K63" s="23"/>
      <c r="L63" s="9"/>
      <c r="M63" s="23"/>
      <c r="N63" s="9"/>
      <c r="O63" s="23"/>
      <c r="P63" s="9"/>
      <c r="Q63" s="23"/>
      <c r="R63" s="14">
        <f t="shared" si="4"/>
        <v>0</v>
      </c>
      <c r="S63" s="38"/>
      <c r="T63" s="13">
        <f>$N$4</f>
        <v>0.5208333333333334</v>
      </c>
      <c r="U63" t="s">
        <v>157</v>
      </c>
      <c r="V63" t="str">
        <f>$X$13</f>
        <v>Heroic Palmer</v>
      </c>
    </row>
    <row r="64" spans="1:22" ht="12.75">
      <c r="A64" s="4" t="s">
        <v>211</v>
      </c>
      <c r="B64" s="6"/>
      <c r="C64" s="23"/>
      <c r="D64" s="9"/>
      <c r="E64" s="23"/>
      <c r="F64" s="9"/>
      <c r="G64" s="23"/>
      <c r="H64" s="9"/>
      <c r="I64" s="23"/>
      <c r="J64" s="9"/>
      <c r="K64" s="23"/>
      <c r="L64" s="9"/>
      <c r="M64" s="23"/>
      <c r="N64" s="9"/>
      <c r="O64" s="23"/>
      <c r="P64" s="9"/>
      <c r="Q64" s="23"/>
      <c r="R64" s="14">
        <f t="shared" si="4"/>
        <v>0</v>
      </c>
      <c r="S64" s="38"/>
      <c r="T64" s="13">
        <f>$I$4</f>
        <v>0.5106382978723404</v>
      </c>
      <c r="U64" t="s">
        <v>157</v>
      </c>
      <c r="V64" t="str">
        <f>$X$8</f>
        <v>ff6man</v>
      </c>
    </row>
    <row r="65" spans="1:22" ht="12.75">
      <c r="A65" s="4" t="s">
        <v>1</v>
      </c>
      <c r="B65" s="6"/>
      <c r="C65" s="23"/>
      <c r="D65" s="9"/>
      <c r="E65" s="23"/>
      <c r="F65" s="9"/>
      <c r="G65" s="23"/>
      <c r="H65" s="9"/>
      <c r="I65" s="23"/>
      <c r="J65" s="9"/>
      <c r="K65" s="23"/>
      <c r="L65" s="9"/>
      <c r="M65" s="23"/>
      <c r="N65" s="9"/>
      <c r="O65" s="23"/>
      <c r="P65" s="9"/>
      <c r="Q65" s="23"/>
      <c r="R65" s="14">
        <f t="shared" si="4"/>
        <v>0</v>
      </c>
      <c r="S65" s="38"/>
      <c r="T65" s="13">
        <f>$H$4</f>
        <v>0.48936170212765956</v>
      </c>
      <c r="U65" t="s">
        <v>157</v>
      </c>
      <c r="V65" t="str">
        <f>$X$7</f>
        <v>Agasonex</v>
      </c>
    </row>
    <row r="66" spans="1:22" ht="12.75">
      <c r="A66" s="4" t="s">
        <v>2</v>
      </c>
      <c r="B66" s="6"/>
      <c r="C66" s="23"/>
      <c r="D66" s="9"/>
      <c r="E66" s="23"/>
      <c r="F66" s="9"/>
      <c r="G66" s="23"/>
      <c r="H66" s="9"/>
      <c r="I66" s="23"/>
      <c r="J66" s="9"/>
      <c r="K66" s="23"/>
      <c r="L66" s="9"/>
      <c r="M66" s="23"/>
      <c r="N66" s="9"/>
      <c r="O66" s="23"/>
      <c r="P66" s="9"/>
      <c r="Q66" s="23"/>
      <c r="R66" s="14">
        <f t="shared" si="4"/>
        <v>0</v>
      </c>
      <c r="S66" s="38"/>
      <c r="T66" s="13">
        <f>$D$4</f>
        <v>0.4791666666666667</v>
      </c>
      <c r="U66" t="s">
        <v>157</v>
      </c>
      <c r="V66" t="str">
        <f>$X$3</f>
        <v>Aeon Azuran</v>
      </c>
    </row>
    <row r="67" spans="1:22" ht="12.75">
      <c r="A67" s="4" t="s">
        <v>3</v>
      </c>
      <c r="B67" s="6"/>
      <c r="C67" s="23"/>
      <c r="D67" s="9"/>
      <c r="E67" s="23"/>
      <c r="F67" s="9"/>
      <c r="G67" s="23"/>
      <c r="H67" s="9"/>
      <c r="I67" s="23"/>
      <c r="J67" s="9"/>
      <c r="K67" s="23"/>
      <c r="L67" s="9"/>
      <c r="M67" s="23"/>
      <c r="N67" s="9"/>
      <c r="O67" s="23"/>
      <c r="P67" s="9"/>
      <c r="Q67" s="23"/>
      <c r="R67" s="14">
        <f t="shared" si="4"/>
        <v>0</v>
      </c>
      <c r="S67" s="38"/>
      <c r="T67" s="13">
        <f>$O$4</f>
        <v>0.4791666666666667</v>
      </c>
      <c r="U67" t="s">
        <v>157</v>
      </c>
      <c r="V67" t="str">
        <f>$X$14</f>
        <v>Wiggumfan267</v>
      </c>
    </row>
    <row r="68" spans="1:22" ht="12.75">
      <c r="A68" s="4" t="s">
        <v>4</v>
      </c>
      <c r="B68" s="6"/>
      <c r="C68" s="23"/>
      <c r="D68" s="9"/>
      <c r="E68" s="23"/>
      <c r="F68" s="9"/>
      <c r="G68" s="23"/>
      <c r="H68" s="9"/>
      <c r="I68" s="23"/>
      <c r="J68" s="9"/>
      <c r="K68" s="23"/>
      <c r="L68" s="9"/>
      <c r="M68" s="23"/>
      <c r="N68" s="9"/>
      <c r="O68" s="23"/>
      <c r="P68" s="9"/>
      <c r="Q68" s="23"/>
      <c r="R68" s="14">
        <f t="shared" si="4"/>
        <v>0</v>
      </c>
      <c r="S68" s="38"/>
      <c r="T68" s="13">
        <f>$C$4</f>
        <v>0.4375</v>
      </c>
      <c r="U68" t="s">
        <v>157</v>
      </c>
      <c r="V68" t="str">
        <f>$X$2</f>
        <v>Mega Mana</v>
      </c>
    </row>
    <row r="69" spans="1:22" ht="12.75">
      <c r="A69" s="4" t="s">
        <v>5</v>
      </c>
      <c r="B69" s="6"/>
      <c r="C69" s="23"/>
      <c r="D69" s="9"/>
      <c r="E69" s="23"/>
      <c r="F69" s="9"/>
      <c r="G69" s="23"/>
      <c r="H69" s="9"/>
      <c r="I69" s="23"/>
      <c r="J69" s="9"/>
      <c r="K69" s="23"/>
      <c r="L69" s="9"/>
      <c r="M69" s="23"/>
      <c r="N69" s="9"/>
      <c r="O69" s="23"/>
      <c r="P69" s="9"/>
      <c r="Q69" s="23"/>
      <c r="R69" s="14">
        <f t="shared" si="4"/>
        <v>0</v>
      </c>
      <c r="S69" s="38"/>
      <c r="T69" s="13">
        <f>$G$4</f>
        <v>0.3829787234042553</v>
      </c>
      <c r="U69" t="s">
        <v>157</v>
      </c>
      <c r="V69" t="str">
        <f>$X$6</f>
        <v>Janus5000</v>
      </c>
    </row>
    <row r="70" spans="1:22" ht="12.75">
      <c r="A70" s="4" t="s">
        <v>6</v>
      </c>
      <c r="B70" s="6"/>
      <c r="C70" s="23"/>
      <c r="D70" s="9"/>
      <c r="E70" s="23"/>
      <c r="F70" s="9"/>
      <c r="G70" s="23"/>
      <c r="H70" s="9"/>
      <c r="I70" s="23"/>
      <c r="J70" s="9"/>
      <c r="K70" s="23"/>
      <c r="L70" s="9"/>
      <c r="M70" s="23"/>
      <c r="N70" s="9"/>
      <c r="O70" s="23"/>
      <c r="P70" s="9"/>
      <c r="Q70" s="23"/>
      <c r="R70" s="14">
        <f aca="true" t="shared" si="5" ref="R70:R101">SUM(B70:Q70)</f>
        <v>0</v>
      </c>
      <c r="S70" s="38"/>
      <c r="T70" s="13">
        <f>$P$4</f>
        <v>0.3541666666666667</v>
      </c>
      <c r="U70" t="s">
        <v>157</v>
      </c>
      <c r="V70" t="str">
        <f>$X$15</f>
        <v>Karma Hunter</v>
      </c>
    </row>
    <row r="71" spans="1:22" ht="12.75">
      <c r="A71" s="4" t="s">
        <v>7</v>
      </c>
      <c r="B71" s="6"/>
      <c r="C71" s="23"/>
      <c r="D71" s="9"/>
      <c r="E71" s="23"/>
      <c r="F71" s="9"/>
      <c r="G71" s="23"/>
      <c r="H71" s="9"/>
      <c r="I71" s="23"/>
      <c r="J71" s="9"/>
      <c r="K71" s="23"/>
      <c r="L71" s="9"/>
      <c r="M71" s="23"/>
      <c r="N71" s="9"/>
      <c r="O71" s="23"/>
      <c r="P71" s="9"/>
      <c r="Q71" s="23"/>
      <c r="R71" s="14">
        <f t="shared" si="5"/>
        <v>0</v>
      </c>
      <c r="S71" s="38"/>
      <c r="T71" s="13">
        <f>$M$4</f>
        <v>0.3125</v>
      </c>
      <c r="U71" t="s">
        <v>157</v>
      </c>
      <c r="V71" t="str">
        <f>$X$12</f>
        <v>Crimson Ocean</v>
      </c>
    </row>
    <row r="72" spans="1:22" ht="12.75">
      <c r="A72" s="4" t="s">
        <v>8</v>
      </c>
      <c r="B72" s="6"/>
      <c r="C72" s="23"/>
      <c r="D72" s="9"/>
      <c r="E72" s="23"/>
      <c r="F72" s="9"/>
      <c r="G72" s="23"/>
      <c r="H72" s="9"/>
      <c r="I72" s="23"/>
      <c r="J72" s="9"/>
      <c r="K72" s="23"/>
      <c r="L72" s="9"/>
      <c r="M72" s="23"/>
      <c r="N72" s="9"/>
      <c r="O72" s="23"/>
      <c r="P72" s="9"/>
      <c r="Q72" s="23"/>
      <c r="R72" s="14">
        <f t="shared" si="5"/>
        <v>0</v>
      </c>
      <c r="S72" s="38"/>
      <c r="T72" s="13">
        <f>$K$4</f>
        <v>0.2916666666666667</v>
      </c>
      <c r="U72" t="s">
        <v>157</v>
      </c>
      <c r="V72" t="str">
        <f>$X$10</f>
        <v>BIGPUN9999</v>
      </c>
    </row>
    <row r="73" spans="1:21" ht="12.75">
      <c r="A73" s="4" t="s">
        <v>9</v>
      </c>
      <c r="B73" s="6"/>
      <c r="C73" s="23"/>
      <c r="D73" s="9"/>
      <c r="E73" s="23"/>
      <c r="F73" s="9"/>
      <c r="G73" s="23"/>
      <c r="H73" s="9"/>
      <c r="I73" s="23"/>
      <c r="J73" s="9"/>
      <c r="K73" s="23"/>
      <c r="L73" s="9"/>
      <c r="M73" s="23"/>
      <c r="N73" s="9"/>
      <c r="O73" s="23"/>
      <c r="P73" s="9"/>
      <c r="Q73" s="23"/>
      <c r="R73" s="14">
        <f t="shared" si="5"/>
        <v>0</v>
      </c>
      <c r="S73" s="38"/>
      <c r="U73" s="13"/>
    </row>
    <row r="74" spans="1:20" ht="12.75">
      <c r="A74" s="4" t="s">
        <v>10</v>
      </c>
      <c r="B74" s="6"/>
      <c r="C74" s="23"/>
      <c r="D74" s="9"/>
      <c r="E74" s="23"/>
      <c r="F74" s="9"/>
      <c r="G74" s="23"/>
      <c r="H74" s="9"/>
      <c r="I74" s="23"/>
      <c r="J74" s="9"/>
      <c r="K74" s="23"/>
      <c r="L74" s="9"/>
      <c r="M74" s="23"/>
      <c r="N74" s="9"/>
      <c r="O74" s="23"/>
      <c r="P74" s="9"/>
      <c r="Q74" s="23"/>
      <c r="R74" s="14">
        <f t="shared" si="5"/>
        <v>0</v>
      </c>
      <c r="S74" s="38"/>
      <c r="T74" s="12" t="s">
        <v>149</v>
      </c>
    </row>
    <row r="75" spans="1:22" ht="12.75">
      <c r="A75" s="4" t="s">
        <v>11</v>
      </c>
      <c r="B75" s="6"/>
      <c r="C75" s="23"/>
      <c r="D75" s="9"/>
      <c r="E75" s="23"/>
      <c r="F75" s="9"/>
      <c r="G75" s="23"/>
      <c r="H75" s="9"/>
      <c r="I75" s="23"/>
      <c r="J75" s="9"/>
      <c r="K75" s="23"/>
      <c r="L75" s="9"/>
      <c r="M75" s="23"/>
      <c r="N75" s="9"/>
      <c r="O75" s="23"/>
      <c r="P75" s="9"/>
      <c r="Q75" s="23"/>
      <c r="R75" s="14">
        <f t="shared" si="5"/>
        <v>0</v>
      </c>
      <c r="S75" s="38"/>
      <c r="T75" s="15">
        <f>COUNTIF(J$6:J$506,"5")</f>
        <v>17</v>
      </c>
      <c r="U75" t="s">
        <v>157</v>
      </c>
      <c r="V75" t="str">
        <f>$X$9</f>
        <v>Ed Bellis</v>
      </c>
    </row>
    <row r="76" spans="1:22" ht="12.75">
      <c r="A76" s="4" t="s">
        <v>12</v>
      </c>
      <c r="B76" s="6"/>
      <c r="C76" s="23"/>
      <c r="D76" s="9"/>
      <c r="E76" s="23"/>
      <c r="F76" s="9"/>
      <c r="G76" s="23"/>
      <c r="H76" s="9"/>
      <c r="I76" s="23"/>
      <c r="J76" s="9"/>
      <c r="K76" s="23"/>
      <c r="L76" s="9"/>
      <c r="M76" s="23"/>
      <c r="N76" s="9"/>
      <c r="O76" s="23"/>
      <c r="P76" s="9"/>
      <c r="Q76" s="23"/>
      <c r="R76" s="14">
        <f t="shared" si="5"/>
        <v>0</v>
      </c>
      <c r="S76" s="38"/>
      <c r="T76" s="15">
        <f>COUNTIF(F$6:F$506,"5")</f>
        <v>14</v>
      </c>
      <c r="U76" t="s">
        <v>157</v>
      </c>
      <c r="V76" t="str">
        <f>$X$5</f>
        <v>ExThaNemesis</v>
      </c>
    </row>
    <row r="77" spans="1:22" ht="12.75">
      <c r="A77" s="4" t="s">
        <v>13</v>
      </c>
      <c r="B77" s="6"/>
      <c r="C77" s="23"/>
      <c r="D77" s="9"/>
      <c r="E77" s="23"/>
      <c r="F77" s="9"/>
      <c r="G77" s="23"/>
      <c r="H77" s="9"/>
      <c r="I77" s="23"/>
      <c r="J77" s="9"/>
      <c r="K77" s="23"/>
      <c r="L77" s="9"/>
      <c r="M77" s="23"/>
      <c r="N77" s="9"/>
      <c r="O77" s="23"/>
      <c r="P77" s="9"/>
      <c r="Q77" s="23"/>
      <c r="R77" s="14">
        <f t="shared" si="5"/>
        <v>0</v>
      </c>
      <c r="S77" s="38"/>
      <c r="T77" s="15">
        <f>COUNTIF(Q$6:Q$506,"5")</f>
        <v>14</v>
      </c>
      <c r="U77" t="s">
        <v>157</v>
      </c>
      <c r="V77" t="str">
        <f>$X$16</f>
        <v>yoblazer33</v>
      </c>
    </row>
    <row r="78" spans="1:22" ht="12.75">
      <c r="A78" s="4" t="s">
        <v>14</v>
      </c>
      <c r="B78" s="6"/>
      <c r="C78" s="23"/>
      <c r="D78" s="9"/>
      <c r="E78" s="23"/>
      <c r="F78" s="9"/>
      <c r="G78" s="23"/>
      <c r="H78" s="9"/>
      <c r="I78" s="23"/>
      <c r="J78" s="9"/>
      <c r="K78" s="23"/>
      <c r="L78" s="9"/>
      <c r="M78" s="23"/>
      <c r="N78" s="9"/>
      <c r="O78" s="23"/>
      <c r="P78" s="9"/>
      <c r="Q78" s="23"/>
      <c r="R78" s="14">
        <f t="shared" si="5"/>
        <v>0</v>
      </c>
      <c r="S78" s="38"/>
      <c r="T78" s="15">
        <f>COUNTIF(B$6:B$506,"5")</f>
        <v>12</v>
      </c>
      <c r="U78" t="s">
        <v>157</v>
      </c>
      <c r="V78" t="str">
        <f>$X$1</f>
        <v>transience</v>
      </c>
    </row>
    <row r="79" spans="1:22" ht="12.75">
      <c r="A79" s="4" t="s">
        <v>15</v>
      </c>
      <c r="B79" s="6"/>
      <c r="C79" s="23"/>
      <c r="D79" s="9"/>
      <c r="E79" s="23"/>
      <c r="F79" s="9"/>
      <c r="G79" s="23"/>
      <c r="H79" s="9"/>
      <c r="I79" s="23"/>
      <c r="J79" s="9"/>
      <c r="K79" s="23"/>
      <c r="L79" s="9"/>
      <c r="M79" s="23"/>
      <c r="N79" s="9"/>
      <c r="O79" s="23"/>
      <c r="P79" s="9"/>
      <c r="Q79" s="23"/>
      <c r="R79" s="14">
        <f t="shared" si="5"/>
        <v>0</v>
      </c>
      <c r="S79" s="38"/>
      <c r="T79" s="15">
        <f>COUNTIF(I$6:I$506,"5")</f>
        <v>12</v>
      </c>
      <c r="U79" t="s">
        <v>157</v>
      </c>
      <c r="V79" t="str">
        <f>$X$8</f>
        <v>ff6man</v>
      </c>
    </row>
    <row r="80" spans="1:22" ht="12.75">
      <c r="A80" s="4" t="s">
        <v>16</v>
      </c>
      <c r="B80" s="6"/>
      <c r="C80" s="23"/>
      <c r="D80" s="9"/>
      <c r="E80" s="23"/>
      <c r="F80" s="9"/>
      <c r="G80" s="23"/>
      <c r="H80" s="9"/>
      <c r="I80" s="23"/>
      <c r="J80" s="9"/>
      <c r="K80" s="23"/>
      <c r="L80" s="9"/>
      <c r="M80" s="23"/>
      <c r="N80" s="9"/>
      <c r="O80" s="23"/>
      <c r="P80" s="9"/>
      <c r="Q80" s="23"/>
      <c r="R80" s="14">
        <f t="shared" si="5"/>
        <v>0</v>
      </c>
      <c r="S80" s="38"/>
      <c r="T80" s="15">
        <f>COUNTIF(L$6:L$506,"5")</f>
        <v>12</v>
      </c>
      <c r="U80" t="s">
        <v>157</v>
      </c>
      <c r="V80" t="str">
        <f>$X$11</f>
        <v>Ngamer64</v>
      </c>
    </row>
    <row r="81" spans="1:22" ht="12.75">
      <c r="A81" s="4" t="s">
        <v>17</v>
      </c>
      <c r="B81" s="6"/>
      <c r="C81" s="23"/>
      <c r="D81" s="9"/>
      <c r="E81" s="23"/>
      <c r="F81" s="9"/>
      <c r="G81" s="23"/>
      <c r="H81" s="9"/>
      <c r="I81" s="23"/>
      <c r="J81" s="9"/>
      <c r="K81" s="23"/>
      <c r="L81" s="9"/>
      <c r="M81" s="23"/>
      <c r="N81" s="9"/>
      <c r="O81" s="23"/>
      <c r="P81" s="9"/>
      <c r="Q81" s="23"/>
      <c r="R81" s="14">
        <f t="shared" si="5"/>
        <v>0</v>
      </c>
      <c r="S81" s="38"/>
      <c r="T81" s="15">
        <f>COUNTIF(E$6:E$506,"5")</f>
        <v>11</v>
      </c>
      <c r="U81" t="s">
        <v>157</v>
      </c>
      <c r="V81" t="str">
        <f>$X$4</f>
        <v>Tom Bombadil</v>
      </c>
    </row>
    <row r="82" spans="1:22" ht="12.75">
      <c r="A82" s="4" t="s">
        <v>18</v>
      </c>
      <c r="B82" s="6"/>
      <c r="C82" s="23"/>
      <c r="D82" s="9"/>
      <c r="E82" s="23"/>
      <c r="F82" s="9"/>
      <c r="G82" s="23"/>
      <c r="H82" s="9"/>
      <c r="I82" s="23"/>
      <c r="J82" s="9"/>
      <c r="K82" s="23"/>
      <c r="L82" s="9"/>
      <c r="M82" s="23"/>
      <c r="N82" s="9"/>
      <c r="O82" s="23"/>
      <c r="P82" s="9"/>
      <c r="Q82" s="23"/>
      <c r="R82" s="14">
        <f t="shared" si="5"/>
        <v>0</v>
      </c>
      <c r="S82" s="38"/>
      <c r="T82" s="15">
        <f>COUNTIF(H$6:H$506,"5")</f>
        <v>11</v>
      </c>
      <c r="U82" t="s">
        <v>157</v>
      </c>
      <c r="V82" t="str">
        <f>$X$7</f>
        <v>Agasonex</v>
      </c>
    </row>
    <row r="83" spans="1:22" ht="12.75">
      <c r="A83" s="4" t="s">
        <v>19</v>
      </c>
      <c r="B83" s="6"/>
      <c r="C83" s="23"/>
      <c r="D83" s="9"/>
      <c r="E83" s="23"/>
      <c r="F83" s="9"/>
      <c r="G83" s="23"/>
      <c r="H83" s="9"/>
      <c r="I83" s="23"/>
      <c r="J83" s="9"/>
      <c r="K83" s="23"/>
      <c r="L83" s="9"/>
      <c r="M83" s="23"/>
      <c r="N83" s="9"/>
      <c r="O83" s="23"/>
      <c r="P83" s="9"/>
      <c r="Q83" s="23"/>
      <c r="R83" s="14">
        <f t="shared" si="5"/>
        <v>0</v>
      </c>
      <c r="S83" s="38"/>
      <c r="T83" s="15">
        <f>COUNTIF(C$6:C$506,"5")</f>
        <v>9</v>
      </c>
      <c r="U83" t="s">
        <v>157</v>
      </c>
      <c r="V83" t="str">
        <f>$X$2</f>
        <v>Mega Mana</v>
      </c>
    </row>
    <row r="84" spans="1:22" ht="12.75">
      <c r="A84" s="4" t="s">
        <v>20</v>
      </c>
      <c r="B84" s="6"/>
      <c r="C84" s="23"/>
      <c r="D84" s="9"/>
      <c r="E84" s="23"/>
      <c r="F84" s="9"/>
      <c r="G84" s="23"/>
      <c r="H84" s="9"/>
      <c r="I84" s="23"/>
      <c r="J84" s="9"/>
      <c r="K84" s="23"/>
      <c r="L84" s="9"/>
      <c r="M84" s="23"/>
      <c r="N84" s="9"/>
      <c r="O84" s="23"/>
      <c r="P84" s="9"/>
      <c r="Q84" s="23"/>
      <c r="R84" s="14">
        <f t="shared" si="5"/>
        <v>0</v>
      </c>
      <c r="S84" s="38"/>
      <c r="T84" s="15">
        <f>COUNTIF(O$6:O$506,"5")</f>
        <v>9</v>
      </c>
      <c r="U84" t="s">
        <v>157</v>
      </c>
      <c r="V84" t="str">
        <f>$X$14</f>
        <v>Wiggumfan267</v>
      </c>
    </row>
    <row r="85" spans="1:22" ht="12.75">
      <c r="A85" s="4" t="s">
        <v>21</v>
      </c>
      <c r="B85" s="6"/>
      <c r="C85" s="23"/>
      <c r="D85" s="9"/>
      <c r="E85" s="23"/>
      <c r="F85" s="9"/>
      <c r="G85" s="23"/>
      <c r="H85" s="9"/>
      <c r="I85" s="23"/>
      <c r="J85" s="9"/>
      <c r="K85" s="23"/>
      <c r="L85" s="9"/>
      <c r="M85" s="23"/>
      <c r="N85" s="9"/>
      <c r="O85" s="23"/>
      <c r="P85" s="9"/>
      <c r="Q85" s="23"/>
      <c r="R85" s="14">
        <f t="shared" si="5"/>
        <v>0</v>
      </c>
      <c r="S85" s="38"/>
      <c r="T85" s="15">
        <f>COUNTIF(M$6:M$506,"5")</f>
        <v>7</v>
      </c>
      <c r="U85" t="s">
        <v>157</v>
      </c>
      <c r="V85" t="str">
        <f>$X$12</f>
        <v>Crimson Ocean</v>
      </c>
    </row>
    <row r="86" spans="1:22" ht="12.75">
      <c r="A86" s="4" t="s">
        <v>22</v>
      </c>
      <c r="B86" s="6"/>
      <c r="C86" s="23"/>
      <c r="D86" s="9"/>
      <c r="E86" s="23"/>
      <c r="F86" s="9"/>
      <c r="G86" s="23"/>
      <c r="H86" s="9"/>
      <c r="I86" s="23"/>
      <c r="J86" s="9"/>
      <c r="K86" s="23"/>
      <c r="L86" s="9"/>
      <c r="M86" s="23"/>
      <c r="N86" s="9"/>
      <c r="O86" s="23"/>
      <c r="P86" s="9"/>
      <c r="Q86" s="23"/>
      <c r="R86" s="14">
        <f t="shared" si="5"/>
        <v>0</v>
      </c>
      <c r="S86" s="38"/>
      <c r="T86" s="15">
        <f>COUNTIF(G$6:G$506,"5")</f>
        <v>6</v>
      </c>
      <c r="U86" t="s">
        <v>157</v>
      </c>
      <c r="V86" t="str">
        <f>$X$6</f>
        <v>Janus5000</v>
      </c>
    </row>
    <row r="87" spans="1:22" ht="12.75">
      <c r="A87" s="4" t="s">
        <v>23</v>
      </c>
      <c r="B87" s="6"/>
      <c r="C87" s="23"/>
      <c r="D87" s="9"/>
      <c r="E87" s="23"/>
      <c r="F87" s="9"/>
      <c r="G87" s="23"/>
      <c r="H87" s="9"/>
      <c r="I87" s="23"/>
      <c r="J87" s="9"/>
      <c r="K87" s="23"/>
      <c r="L87" s="9"/>
      <c r="M87" s="23"/>
      <c r="N87" s="9"/>
      <c r="O87" s="23"/>
      <c r="P87" s="9"/>
      <c r="Q87" s="23"/>
      <c r="R87" s="14">
        <f t="shared" si="5"/>
        <v>0</v>
      </c>
      <c r="S87" s="38"/>
      <c r="T87" s="15">
        <f>COUNTIF(P$6:P$506,"5")</f>
        <v>6</v>
      </c>
      <c r="U87" t="s">
        <v>157</v>
      </c>
      <c r="V87" t="str">
        <f>$X$15</f>
        <v>Karma Hunter</v>
      </c>
    </row>
    <row r="88" spans="1:22" ht="12.75">
      <c r="A88" s="4" t="s">
        <v>24</v>
      </c>
      <c r="B88" s="6"/>
      <c r="C88" s="23"/>
      <c r="D88" s="9"/>
      <c r="E88" s="23"/>
      <c r="F88" s="9"/>
      <c r="G88" s="23"/>
      <c r="H88" s="9"/>
      <c r="I88" s="23"/>
      <c r="J88" s="9"/>
      <c r="K88" s="23"/>
      <c r="L88" s="9"/>
      <c r="M88" s="23"/>
      <c r="N88" s="9"/>
      <c r="O88" s="23"/>
      <c r="P88" s="9"/>
      <c r="Q88" s="23"/>
      <c r="R88" s="14">
        <f t="shared" si="5"/>
        <v>0</v>
      </c>
      <c r="S88" s="38"/>
      <c r="T88" s="15">
        <f>COUNTIF(D$6:D$506,"5")</f>
        <v>5</v>
      </c>
      <c r="U88" t="s">
        <v>157</v>
      </c>
      <c r="V88" t="str">
        <f>$X$3</f>
        <v>Aeon Azuran</v>
      </c>
    </row>
    <row r="89" spans="1:22" ht="12.75">
      <c r="A89" s="4" t="s">
        <v>25</v>
      </c>
      <c r="B89" s="6"/>
      <c r="C89" s="23"/>
      <c r="D89" s="9"/>
      <c r="E89" s="23"/>
      <c r="F89" s="9"/>
      <c r="G89" s="23"/>
      <c r="H89" s="9"/>
      <c r="I89" s="23"/>
      <c r="J89" s="9"/>
      <c r="K89" s="23"/>
      <c r="L89" s="9"/>
      <c r="M89" s="23"/>
      <c r="N89" s="9"/>
      <c r="O89" s="23"/>
      <c r="P89" s="9"/>
      <c r="Q89" s="23"/>
      <c r="R89" s="14">
        <f t="shared" si="5"/>
        <v>0</v>
      </c>
      <c r="S89" s="38"/>
      <c r="T89" s="15">
        <f>COUNTIF(K$6:K$506,"5")</f>
        <v>5</v>
      </c>
      <c r="U89" t="s">
        <v>157</v>
      </c>
      <c r="V89" t="str">
        <f>$X$10</f>
        <v>BIGPUN9999</v>
      </c>
    </row>
    <row r="90" spans="1:22" ht="12.75">
      <c r="A90" s="4" t="s">
        <v>26</v>
      </c>
      <c r="B90" s="6"/>
      <c r="C90" s="23"/>
      <c r="D90" s="9"/>
      <c r="E90" s="23"/>
      <c r="F90" s="9"/>
      <c r="G90" s="23"/>
      <c r="H90" s="9"/>
      <c r="I90" s="23"/>
      <c r="J90" s="9"/>
      <c r="K90" s="23"/>
      <c r="L90" s="9"/>
      <c r="M90" s="23"/>
      <c r="N90" s="9"/>
      <c r="O90" s="23"/>
      <c r="P90" s="9"/>
      <c r="Q90" s="23"/>
      <c r="R90" s="14">
        <f t="shared" si="5"/>
        <v>0</v>
      </c>
      <c r="S90" s="38"/>
      <c r="T90" s="15">
        <f>COUNTIF(N$6:N$506,"5")</f>
        <v>4</v>
      </c>
      <c r="U90" t="s">
        <v>157</v>
      </c>
      <c r="V90" t="str">
        <f>$X$13</f>
        <v>Heroic Palmer</v>
      </c>
    </row>
    <row r="91" spans="1:19" ht="12.75">
      <c r="A91" s="4" t="s">
        <v>27</v>
      </c>
      <c r="B91" s="6"/>
      <c r="C91" s="23"/>
      <c r="D91" s="9"/>
      <c r="E91" s="23"/>
      <c r="F91" s="9"/>
      <c r="G91" s="23"/>
      <c r="H91" s="9"/>
      <c r="I91" s="23"/>
      <c r="J91" s="9"/>
      <c r="K91" s="23"/>
      <c r="L91" s="9"/>
      <c r="M91" s="23"/>
      <c r="N91" s="9"/>
      <c r="O91" s="23"/>
      <c r="P91" s="9"/>
      <c r="Q91" s="23"/>
      <c r="R91" s="14">
        <f t="shared" si="5"/>
        <v>0</v>
      </c>
      <c r="S91" s="38"/>
    </row>
    <row r="92" spans="1:20" ht="12.75">
      <c r="A92" s="4" t="s">
        <v>28</v>
      </c>
      <c r="B92" s="6"/>
      <c r="C92" s="23"/>
      <c r="D92" s="9"/>
      <c r="E92" s="23"/>
      <c r="F92" s="9"/>
      <c r="G92" s="23"/>
      <c r="H92" s="9"/>
      <c r="I92" s="23"/>
      <c r="J92" s="9"/>
      <c r="K92" s="23"/>
      <c r="L92" s="9"/>
      <c r="M92" s="23"/>
      <c r="N92" s="9"/>
      <c r="O92" s="23"/>
      <c r="P92" s="9"/>
      <c r="Q92" s="23"/>
      <c r="R92" s="14">
        <f t="shared" si="5"/>
        <v>0</v>
      </c>
      <c r="S92" s="38"/>
      <c r="T92" s="12" t="s">
        <v>150</v>
      </c>
    </row>
    <row r="93" spans="1:22" ht="12.75">
      <c r="A93" s="4" t="s">
        <v>29</v>
      </c>
      <c r="B93" s="6"/>
      <c r="C93" s="23"/>
      <c r="D93" s="9"/>
      <c r="E93" s="23"/>
      <c r="F93" s="9"/>
      <c r="G93" s="23"/>
      <c r="H93" s="9"/>
      <c r="I93" s="23"/>
      <c r="J93" s="9"/>
      <c r="K93" s="23"/>
      <c r="L93" s="9"/>
      <c r="M93" s="23"/>
      <c r="N93" s="9"/>
      <c r="O93" s="23"/>
      <c r="P93" s="9"/>
      <c r="Q93" s="23"/>
      <c r="R93" s="14">
        <f t="shared" si="5"/>
        <v>0</v>
      </c>
      <c r="S93" s="38"/>
      <c r="T93" s="15">
        <f>COUNTIF(K$6:K$506,"0")</f>
        <v>17</v>
      </c>
      <c r="U93" t="s">
        <v>157</v>
      </c>
      <c r="V93" t="str">
        <f>$X$10</f>
        <v>BIGPUN9999</v>
      </c>
    </row>
    <row r="94" spans="1:22" ht="12.75">
      <c r="A94" s="4" t="s">
        <v>30</v>
      </c>
      <c r="B94" s="6"/>
      <c r="C94" s="23"/>
      <c r="D94" s="9"/>
      <c r="E94" s="23"/>
      <c r="F94" s="9"/>
      <c r="G94" s="23"/>
      <c r="H94" s="9"/>
      <c r="I94" s="23"/>
      <c r="J94" s="9"/>
      <c r="K94" s="23"/>
      <c r="L94" s="9"/>
      <c r="M94" s="23"/>
      <c r="N94" s="9"/>
      <c r="O94" s="23"/>
      <c r="P94" s="9"/>
      <c r="Q94" s="23"/>
      <c r="R94" s="14">
        <f t="shared" si="5"/>
        <v>0</v>
      </c>
      <c r="S94" s="38"/>
      <c r="T94" s="15">
        <f>COUNTIF(G$6:G$506,"0")</f>
        <v>14</v>
      </c>
      <c r="U94" t="s">
        <v>157</v>
      </c>
      <c r="V94" t="str">
        <f>$X$6</f>
        <v>Janus5000</v>
      </c>
    </row>
    <row r="95" spans="1:22" ht="12.75">
      <c r="A95" s="4" t="s">
        <v>31</v>
      </c>
      <c r="B95" s="6"/>
      <c r="C95" s="23"/>
      <c r="D95" s="9"/>
      <c r="E95" s="23"/>
      <c r="F95" s="9"/>
      <c r="G95" s="23"/>
      <c r="H95" s="9"/>
      <c r="I95" s="23"/>
      <c r="J95" s="9"/>
      <c r="K95" s="23"/>
      <c r="L95" s="9"/>
      <c r="M95" s="23"/>
      <c r="N95" s="9"/>
      <c r="O95" s="23"/>
      <c r="P95" s="9"/>
      <c r="Q95" s="23"/>
      <c r="R95" s="14">
        <f t="shared" si="5"/>
        <v>0</v>
      </c>
      <c r="S95" s="38"/>
      <c r="T95" s="15">
        <f>COUNTIF(P$6:P$506,"0")</f>
        <v>14</v>
      </c>
      <c r="U95" t="s">
        <v>157</v>
      </c>
      <c r="V95" t="str">
        <f>$X$15</f>
        <v>Karma Hunter</v>
      </c>
    </row>
    <row r="96" spans="1:22" ht="12.75">
      <c r="A96" s="4" t="s">
        <v>32</v>
      </c>
      <c r="B96" s="6"/>
      <c r="C96" s="23"/>
      <c r="D96" s="9"/>
      <c r="E96" s="23"/>
      <c r="F96" s="9"/>
      <c r="G96" s="23"/>
      <c r="H96" s="9"/>
      <c r="I96" s="23"/>
      <c r="J96" s="9"/>
      <c r="K96" s="23"/>
      <c r="L96" s="9"/>
      <c r="M96" s="23"/>
      <c r="N96" s="9"/>
      <c r="O96" s="23"/>
      <c r="P96" s="9"/>
      <c r="Q96" s="23"/>
      <c r="R96" s="14">
        <f t="shared" si="5"/>
        <v>0</v>
      </c>
      <c r="S96" s="38"/>
      <c r="T96" s="15">
        <f>COUNTIF(C$6:C$506,"0")</f>
        <v>12</v>
      </c>
      <c r="U96" t="s">
        <v>157</v>
      </c>
      <c r="V96" t="str">
        <f>$X$2</f>
        <v>Mega Mana</v>
      </c>
    </row>
    <row r="97" spans="1:22" ht="12.75">
      <c r="A97" s="4" t="s">
        <v>33</v>
      </c>
      <c r="B97" s="6"/>
      <c r="C97" s="23"/>
      <c r="D97" s="9"/>
      <c r="E97" s="23"/>
      <c r="F97" s="9"/>
      <c r="G97" s="23"/>
      <c r="H97" s="9"/>
      <c r="I97" s="23"/>
      <c r="J97" s="9"/>
      <c r="K97" s="23"/>
      <c r="L97" s="9"/>
      <c r="M97" s="23"/>
      <c r="N97" s="9"/>
      <c r="O97" s="23"/>
      <c r="P97" s="9"/>
      <c r="Q97" s="23"/>
      <c r="R97" s="14">
        <f t="shared" si="5"/>
        <v>0</v>
      </c>
      <c r="S97" s="38"/>
      <c r="T97" s="15">
        <f>COUNTIF(H$6:H$506,"0")</f>
        <v>12</v>
      </c>
      <c r="U97" t="s">
        <v>157</v>
      </c>
      <c r="V97" t="str">
        <f>$X$7</f>
        <v>Agasonex</v>
      </c>
    </row>
    <row r="98" spans="1:22" ht="12.75">
      <c r="A98" s="4" t="s">
        <v>34</v>
      </c>
      <c r="B98" s="6"/>
      <c r="C98" s="23"/>
      <c r="D98" s="9"/>
      <c r="E98" s="23"/>
      <c r="F98" s="9"/>
      <c r="G98" s="23"/>
      <c r="H98" s="9"/>
      <c r="I98" s="23"/>
      <c r="J98" s="9"/>
      <c r="K98" s="23"/>
      <c r="L98" s="9"/>
      <c r="M98" s="23"/>
      <c r="N98" s="9"/>
      <c r="O98" s="23"/>
      <c r="P98" s="9"/>
      <c r="Q98" s="23"/>
      <c r="R98" s="14">
        <f t="shared" si="5"/>
        <v>0</v>
      </c>
      <c r="S98" s="38"/>
      <c r="T98" s="15">
        <f>COUNTIF(M$6:M$506,"0")</f>
        <v>12</v>
      </c>
      <c r="U98" t="s">
        <v>157</v>
      </c>
      <c r="V98" t="str">
        <f>$X$12</f>
        <v>Crimson Ocean</v>
      </c>
    </row>
    <row r="99" spans="1:22" ht="12.75">
      <c r="A99" s="4" t="s">
        <v>35</v>
      </c>
      <c r="B99" s="6"/>
      <c r="C99" s="23"/>
      <c r="D99" s="9"/>
      <c r="E99" s="23"/>
      <c r="F99" s="9"/>
      <c r="G99" s="23"/>
      <c r="H99" s="9"/>
      <c r="I99" s="23"/>
      <c r="J99" s="9"/>
      <c r="K99" s="23"/>
      <c r="L99" s="9"/>
      <c r="M99" s="23"/>
      <c r="N99" s="9"/>
      <c r="O99" s="23"/>
      <c r="P99" s="9"/>
      <c r="Q99" s="23"/>
      <c r="R99" s="14">
        <f t="shared" si="5"/>
        <v>0</v>
      </c>
      <c r="S99" s="38"/>
      <c r="T99" s="15">
        <f>COUNTIF(D$6:D$506,"0")</f>
        <v>11</v>
      </c>
      <c r="U99" t="s">
        <v>157</v>
      </c>
      <c r="V99" t="str">
        <f>$X$3</f>
        <v>Aeon Azuran</v>
      </c>
    </row>
    <row r="100" spans="1:22" ht="12.75">
      <c r="A100" s="4" t="s">
        <v>36</v>
      </c>
      <c r="B100" s="6"/>
      <c r="C100" s="23"/>
      <c r="D100" s="9"/>
      <c r="E100" s="23"/>
      <c r="F100" s="9"/>
      <c r="G100" s="23"/>
      <c r="H100" s="9"/>
      <c r="I100" s="23"/>
      <c r="J100" s="9"/>
      <c r="K100" s="23"/>
      <c r="L100" s="9"/>
      <c r="M100" s="23"/>
      <c r="N100" s="9"/>
      <c r="O100" s="23"/>
      <c r="P100" s="9"/>
      <c r="Q100" s="23"/>
      <c r="R100" s="14">
        <f t="shared" si="5"/>
        <v>0</v>
      </c>
      <c r="S100" s="38"/>
      <c r="T100" s="15">
        <f>COUNTIF(I$6:I$506,"0")</f>
        <v>11</v>
      </c>
      <c r="U100" t="s">
        <v>157</v>
      </c>
      <c r="V100" t="str">
        <f>$X$8</f>
        <v>ff6man</v>
      </c>
    </row>
    <row r="101" spans="1:22" ht="12.75">
      <c r="A101" s="4" t="s">
        <v>37</v>
      </c>
      <c r="B101" s="6"/>
      <c r="C101" s="23"/>
      <c r="D101" s="9"/>
      <c r="E101" s="23"/>
      <c r="F101" s="9"/>
      <c r="G101" s="23"/>
      <c r="H101" s="9"/>
      <c r="I101" s="23"/>
      <c r="J101" s="9"/>
      <c r="K101" s="23"/>
      <c r="L101" s="9"/>
      <c r="M101" s="23"/>
      <c r="N101" s="9"/>
      <c r="O101" s="23"/>
      <c r="P101" s="9"/>
      <c r="Q101" s="23"/>
      <c r="R101" s="14">
        <f t="shared" si="5"/>
        <v>0</v>
      </c>
      <c r="S101" s="38"/>
      <c r="T101" s="15">
        <f>COUNTIF(B$6:B$506,"0")</f>
        <v>9</v>
      </c>
      <c r="U101" t="s">
        <v>157</v>
      </c>
      <c r="V101" t="str">
        <f>$X$1</f>
        <v>transience</v>
      </c>
    </row>
    <row r="102" spans="1:22" ht="12.75">
      <c r="A102" s="4" t="s">
        <v>38</v>
      </c>
      <c r="B102" s="6"/>
      <c r="C102" s="23"/>
      <c r="D102" s="9"/>
      <c r="E102" s="23"/>
      <c r="F102" s="9"/>
      <c r="G102" s="23"/>
      <c r="H102" s="9"/>
      <c r="I102" s="23"/>
      <c r="J102" s="9"/>
      <c r="K102" s="23"/>
      <c r="L102" s="9"/>
      <c r="M102" s="23"/>
      <c r="N102" s="9"/>
      <c r="O102" s="23"/>
      <c r="P102" s="9"/>
      <c r="Q102" s="23"/>
      <c r="R102" s="14">
        <f aca="true" t="shared" si="6" ref="R102:R133">SUM(B102:Q102)</f>
        <v>0</v>
      </c>
      <c r="S102" s="38"/>
      <c r="T102" s="15">
        <f>COUNTIF(N$6:N$506,"0")</f>
        <v>9</v>
      </c>
      <c r="U102" t="s">
        <v>157</v>
      </c>
      <c r="V102" t="str">
        <f>$X$13</f>
        <v>Heroic Palmer</v>
      </c>
    </row>
    <row r="103" spans="1:22" ht="12.75">
      <c r="A103" s="4" t="s">
        <v>39</v>
      </c>
      <c r="B103" s="6"/>
      <c r="C103" s="23"/>
      <c r="D103" s="9"/>
      <c r="E103" s="23"/>
      <c r="F103" s="9"/>
      <c r="G103" s="23"/>
      <c r="H103" s="9"/>
      <c r="I103" s="23"/>
      <c r="J103" s="9"/>
      <c r="K103" s="23"/>
      <c r="L103" s="9"/>
      <c r="M103" s="23"/>
      <c r="N103" s="9"/>
      <c r="O103" s="23"/>
      <c r="P103" s="9"/>
      <c r="Q103" s="23"/>
      <c r="R103" s="14">
        <f t="shared" si="6"/>
        <v>0</v>
      </c>
      <c r="S103" s="38"/>
      <c r="T103" s="15">
        <f>COUNTIF(L$6:L$506,"0")</f>
        <v>7</v>
      </c>
      <c r="U103" t="s">
        <v>157</v>
      </c>
      <c r="V103" t="str">
        <f>$X$11</f>
        <v>Ngamer64</v>
      </c>
    </row>
    <row r="104" spans="1:22" ht="12.75">
      <c r="A104" s="4" t="s">
        <v>40</v>
      </c>
      <c r="B104" s="6"/>
      <c r="C104" s="23"/>
      <c r="D104" s="9"/>
      <c r="E104" s="23"/>
      <c r="F104" s="9"/>
      <c r="G104" s="23"/>
      <c r="H104" s="9"/>
      <c r="I104" s="23"/>
      <c r="J104" s="9"/>
      <c r="K104" s="23"/>
      <c r="L104" s="9"/>
      <c r="M104" s="23"/>
      <c r="N104" s="9"/>
      <c r="O104" s="23"/>
      <c r="P104" s="9"/>
      <c r="Q104" s="23"/>
      <c r="R104" s="14">
        <f t="shared" si="6"/>
        <v>0</v>
      </c>
      <c r="S104" s="38"/>
      <c r="T104" s="15">
        <f>COUNTIF(F$6:F$506,"0")</f>
        <v>6</v>
      </c>
      <c r="U104" t="s">
        <v>157</v>
      </c>
      <c r="V104" t="str">
        <f>$X$5</f>
        <v>ExThaNemesis</v>
      </c>
    </row>
    <row r="105" spans="1:22" ht="12.75">
      <c r="A105" s="4" t="s">
        <v>41</v>
      </c>
      <c r="B105" s="6"/>
      <c r="C105" s="23"/>
      <c r="D105" s="9"/>
      <c r="E105" s="23"/>
      <c r="F105" s="9"/>
      <c r="G105" s="23"/>
      <c r="H105" s="9"/>
      <c r="I105" s="23"/>
      <c r="J105" s="9"/>
      <c r="K105" s="23"/>
      <c r="L105" s="9"/>
      <c r="M105" s="23"/>
      <c r="N105" s="9"/>
      <c r="O105" s="23"/>
      <c r="P105" s="9"/>
      <c r="Q105" s="23"/>
      <c r="R105" s="14">
        <f t="shared" si="6"/>
        <v>0</v>
      </c>
      <c r="S105" s="38"/>
      <c r="T105" s="15">
        <f>COUNTIF(Q$6:Q$506,"0")</f>
        <v>6</v>
      </c>
      <c r="U105" t="s">
        <v>157</v>
      </c>
      <c r="V105" t="str">
        <f>$X$16</f>
        <v>yoblazer33</v>
      </c>
    </row>
    <row r="106" spans="1:22" ht="12.75">
      <c r="A106" s="4" t="s">
        <v>42</v>
      </c>
      <c r="B106" s="6"/>
      <c r="C106" s="23"/>
      <c r="D106" s="9"/>
      <c r="E106" s="23"/>
      <c r="F106" s="9"/>
      <c r="G106" s="23"/>
      <c r="H106" s="9"/>
      <c r="I106" s="23"/>
      <c r="J106" s="9"/>
      <c r="K106" s="23"/>
      <c r="L106" s="9"/>
      <c r="M106" s="23"/>
      <c r="N106" s="9"/>
      <c r="O106" s="23"/>
      <c r="P106" s="9"/>
      <c r="Q106" s="23"/>
      <c r="R106" s="14">
        <f t="shared" si="6"/>
        <v>0</v>
      </c>
      <c r="S106" s="38"/>
      <c r="T106" s="15">
        <f>COUNTIF(E$6:E$506,"0")</f>
        <v>5</v>
      </c>
      <c r="U106" t="s">
        <v>157</v>
      </c>
      <c r="V106" t="str">
        <f>$X$4</f>
        <v>Tom Bombadil</v>
      </c>
    </row>
    <row r="107" spans="1:22" ht="12.75">
      <c r="A107" s="4" t="s">
        <v>43</v>
      </c>
      <c r="B107" s="6"/>
      <c r="C107" s="23"/>
      <c r="D107" s="9"/>
      <c r="E107" s="23"/>
      <c r="F107" s="9"/>
      <c r="G107" s="23"/>
      <c r="H107" s="9"/>
      <c r="I107" s="23"/>
      <c r="J107" s="9"/>
      <c r="K107" s="23"/>
      <c r="L107" s="9"/>
      <c r="M107" s="23"/>
      <c r="N107" s="9"/>
      <c r="O107" s="23"/>
      <c r="P107" s="9"/>
      <c r="Q107" s="23"/>
      <c r="R107" s="14">
        <f t="shared" si="6"/>
        <v>0</v>
      </c>
      <c r="S107" s="38"/>
      <c r="T107" s="15">
        <f>COUNTIF(J$6:J$506,"0")</f>
        <v>5</v>
      </c>
      <c r="U107" t="s">
        <v>157</v>
      </c>
      <c r="V107" t="str">
        <f>$X$9</f>
        <v>Ed Bellis</v>
      </c>
    </row>
    <row r="108" spans="1:22" ht="12.75">
      <c r="A108" s="4" t="s">
        <v>44</v>
      </c>
      <c r="B108" s="6"/>
      <c r="C108" s="23"/>
      <c r="D108" s="9"/>
      <c r="E108" s="23"/>
      <c r="F108" s="9"/>
      <c r="G108" s="23"/>
      <c r="H108" s="9"/>
      <c r="I108" s="23"/>
      <c r="J108" s="9"/>
      <c r="K108" s="23"/>
      <c r="L108" s="9"/>
      <c r="M108" s="23"/>
      <c r="N108" s="9"/>
      <c r="O108" s="23"/>
      <c r="P108" s="9"/>
      <c r="Q108" s="23"/>
      <c r="R108" s="14">
        <f t="shared" si="6"/>
        <v>0</v>
      </c>
      <c r="S108" s="38"/>
      <c r="T108" s="15">
        <f>COUNTIF(O$6:O$506,"0")</f>
        <v>4</v>
      </c>
      <c r="U108" t="s">
        <v>157</v>
      </c>
      <c r="V108" t="str">
        <f>$X$14</f>
        <v>Wiggumfan267</v>
      </c>
    </row>
    <row r="109" spans="1:19" ht="12.75">
      <c r="A109" s="4" t="s">
        <v>45</v>
      </c>
      <c r="B109" s="6"/>
      <c r="C109" s="23"/>
      <c r="D109" s="9"/>
      <c r="E109" s="23"/>
      <c r="F109" s="9"/>
      <c r="G109" s="23"/>
      <c r="H109" s="9"/>
      <c r="I109" s="23"/>
      <c r="J109" s="9"/>
      <c r="K109" s="23"/>
      <c r="L109" s="9"/>
      <c r="M109" s="23"/>
      <c r="N109" s="9"/>
      <c r="O109" s="23"/>
      <c r="P109" s="9"/>
      <c r="Q109" s="23"/>
      <c r="R109" s="14">
        <f t="shared" si="6"/>
        <v>0</v>
      </c>
      <c r="S109" s="38"/>
    </row>
    <row r="110" spans="1:20" ht="12.75">
      <c r="A110" s="4" t="s">
        <v>46</v>
      </c>
      <c r="B110" s="6"/>
      <c r="C110" s="23"/>
      <c r="D110" s="9"/>
      <c r="E110" s="23"/>
      <c r="F110" s="9"/>
      <c r="G110" s="23"/>
      <c r="H110" s="9"/>
      <c r="I110" s="23"/>
      <c r="J110" s="9"/>
      <c r="K110" s="23"/>
      <c r="L110" s="9"/>
      <c r="M110" s="23"/>
      <c r="N110" s="9"/>
      <c r="O110" s="23"/>
      <c r="P110" s="9"/>
      <c r="Q110" s="23"/>
      <c r="R110" s="14">
        <f t="shared" si="6"/>
        <v>0</v>
      </c>
      <c r="S110" s="38"/>
      <c r="T110" s="12" t="s">
        <v>131</v>
      </c>
    </row>
    <row r="111" spans="1:24" ht="12.75">
      <c r="A111" s="4" t="s">
        <v>47</v>
      </c>
      <c r="B111" s="6"/>
      <c r="C111" s="23"/>
      <c r="D111" s="9"/>
      <c r="E111" s="23"/>
      <c r="F111" s="9"/>
      <c r="G111" s="23"/>
      <c r="H111" s="9"/>
      <c r="I111" s="23"/>
      <c r="J111" s="9"/>
      <c r="K111" s="23"/>
      <c r="L111" s="9"/>
      <c r="M111" s="23"/>
      <c r="N111" s="9"/>
      <c r="O111" s="23"/>
      <c r="P111" s="9"/>
      <c r="Q111" s="23"/>
      <c r="R111" s="14">
        <f t="shared" si="6"/>
        <v>0</v>
      </c>
      <c r="S111" s="38"/>
      <c r="T111">
        <f>B3</f>
        <v>48</v>
      </c>
      <c r="U111" t="s">
        <v>157</v>
      </c>
      <c r="V111" s="39" t="s">
        <v>212</v>
      </c>
      <c r="X111">
        <f>AVERAGE(B3:E3)</f>
        <v>48</v>
      </c>
    </row>
    <row r="112" spans="1:24" ht="12.75">
      <c r="A112" s="4" t="s">
        <v>48</v>
      </c>
      <c r="B112" s="6"/>
      <c r="C112" s="23"/>
      <c r="D112" s="9"/>
      <c r="E112" s="23"/>
      <c r="F112" s="9"/>
      <c r="G112" s="23"/>
      <c r="H112" s="9"/>
      <c r="I112" s="23"/>
      <c r="J112" s="9"/>
      <c r="K112" s="23"/>
      <c r="L112" s="9"/>
      <c r="M112" s="23"/>
      <c r="N112" s="9"/>
      <c r="O112" s="23"/>
      <c r="P112" s="9"/>
      <c r="Q112" s="23"/>
      <c r="R112" s="14">
        <f t="shared" si="6"/>
        <v>0</v>
      </c>
      <c r="S112" s="38"/>
      <c r="T112">
        <f>F3</f>
        <v>47</v>
      </c>
      <c r="U112" t="s">
        <v>157</v>
      </c>
      <c r="V112" s="39" t="s">
        <v>213</v>
      </c>
      <c r="X112">
        <f>AVERAGE(F3:I3)</f>
        <v>47</v>
      </c>
    </row>
    <row r="113" spans="1:24" ht="12.75">
      <c r="A113" s="4" t="s">
        <v>49</v>
      </c>
      <c r="B113" s="6"/>
      <c r="C113" s="23"/>
      <c r="D113" s="9"/>
      <c r="E113" s="23"/>
      <c r="F113" s="9"/>
      <c r="G113" s="23"/>
      <c r="H113" s="9"/>
      <c r="I113" s="23"/>
      <c r="J113" s="9"/>
      <c r="K113" s="23"/>
      <c r="L113" s="9"/>
      <c r="M113" s="23"/>
      <c r="N113" s="9"/>
      <c r="O113" s="23"/>
      <c r="P113" s="9"/>
      <c r="Q113" s="23"/>
      <c r="R113" s="14">
        <f t="shared" si="6"/>
        <v>0</v>
      </c>
      <c r="S113" s="38"/>
      <c r="T113">
        <f>J3</f>
        <v>48</v>
      </c>
      <c r="U113" t="s">
        <v>157</v>
      </c>
      <c r="V113" s="39" t="s">
        <v>214</v>
      </c>
      <c r="X113">
        <f>AVERAGE(J3:M3)</f>
        <v>48</v>
      </c>
    </row>
    <row r="114" spans="1:24" ht="12.75">
      <c r="A114" s="4" t="s">
        <v>50</v>
      </c>
      <c r="B114" s="6"/>
      <c r="C114" s="23"/>
      <c r="D114" s="9"/>
      <c r="E114" s="23"/>
      <c r="F114" s="9"/>
      <c r="G114" s="23"/>
      <c r="H114" s="9"/>
      <c r="I114" s="23"/>
      <c r="J114" s="9"/>
      <c r="K114" s="23"/>
      <c r="L114" s="9"/>
      <c r="M114" s="23"/>
      <c r="N114" s="9"/>
      <c r="O114" s="23"/>
      <c r="P114" s="9"/>
      <c r="Q114" s="23"/>
      <c r="R114" s="14">
        <f t="shared" si="6"/>
        <v>0</v>
      </c>
      <c r="S114" s="38"/>
      <c r="T114">
        <f>N3</f>
        <v>48</v>
      </c>
      <c r="U114" t="s">
        <v>157</v>
      </c>
      <c r="V114" s="39" t="s">
        <v>215</v>
      </c>
      <c r="X114">
        <f>AVERAGE(N3:Q3)</f>
        <v>48</v>
      </c>
    </row>
    <row r="115" spans="1:19" ht="12.75">
      <c r="A115" s="4" t="s">
        <v>51</v>
      </c>
      <c r="B115" s="6"/>
      <c r="C115" s="23"/>
      <c r="D115" s="9"/>
      <c r="E115" s="23"/>
      <c r="F115" s="9"/>
      <c r="G115" s="23"/>
      <c r="H115" s="9"/>
      <c r="I115" s="23"/>
      <c r="J115" s="9"/>
      <c r="K115" s="23"/>
      <c r="L115" s="9"/>
      <c r="M115" s="23"/>
      <c r="N115" s="9"/>
      <c r="O115" s="23"/>
      <c r="P115" s="9"/>
      <c r="Q115" s="23"/>
      <c r="R115" s="14">
        <f t="shared" si="6"/>
        <v>0</v>
      </c>
      <c r="S115" s="38"/>
    </row>
    <row r="116" spans="1:19" ht="12.75">
      <c r="A116" s="4" t="s">
        <v>52</v>
      </c>
      <c r="B116" s="6"/>
      <c r="C116" s="23"/>
      <c r="D116" s="9"/>
      <c r="E116" s="23"/>
      <c r="F116" s="9"/>
      <c r="G116" s="23"/>
      <c r="H116" s="9"/>
      <c r="I116" s="23"/>
      <c r="J116" s="9"/>
      <c r="K116" s="23"/>
      <c r="L116" s="9"/>
      <c r="M116" s="23"/>
      <c r="N116" s="9"/>
      <c r="O116" s="23"/>
      <c r="P116" s="9"/>
      <c r="Q116" s="23"/>
      <c r="R116" s="14">
        <f t="shared" si="6"/>
        <v>0</v>
      </c>
      <c r="S116" s="38"/>
    </row>
    <row r="117" spans="1:19" ht="12.75">
      <c r="A117" s="4" t="s">
        <v>53</v>
      </c>
      <c r="B117" s="6"/>
      <c r="C117" s="23"/>
      <c r="D117" s="9"/>
      <c r="E117" s="23"/>
      <c r="F117" s="9"/>
      <c r="G117" s="23"/>
      <c r="H117" s="9"/>
      <c r="I117" s="23"/>
      <c r="J117" s="9"/>
      <c r="K117" s="23"/>
      <c r="L117" s="9"/>
      <c r="M117" s="23"/>
      <c r="N117" s="9"/>
      <c r="O117" s="23"/>
      <c r="P117" s="9"/>
      <c r="Q117" s="23"/>
      <c r="R117" s="14">
        <f t="shared" si="6"/>
        <v>0</v>
      </c>
      <c r="S117" s="38"/>
    </row>
    <row r="118" spans="1:19" ht="12.75">
      <c r="A118" s="4" t="s">
        <v>54</v>
      </c>
      <c r="B118" s="6"/>
      <c r="C118" s="23"/>
      <c r="D118" s="9"/>
      <c r="E118" s="23"/>
      <c r="F118" s="9"/>
      <c r="G118" s="23"/>
      <c r="H118" s="9"/>
      <c r="I118" s="23"/>
      <c r="J118" s="9"/>
      <c r="K118" s="23"/>
      <c r="L118" s="9"/>
      <c r="M118" s="23"/>
      <c r="N118" s="9"/>
      <c r="O118" s="23"/>
      <c r="P118" s="9"/>
      <c r="Q118" s="23"/>
      <c r="R118" s="14">
        <f t="shared" si="6"/>
        <v>0</v>
      </c>
      <c r="S118" s="38"/>
    </row>
    <row r="119" spans="1:19" ht="12.75">
      <c r="A119" s="4" t="s">
        <v>55</v>
      </c>
      <c r="B119" s="6"/>
      <c r="C119" s="23"/>
      <c r="D119" s="9"/>
      <c r="E119" s="23"/>
      <c r="F119" s="9"/>
      <c r="G119" s="23"/>
      <c r="H119" s="9"/>
      <c r="I119" s="23"/>
      <c r="J119" s="9"/>
      <c r="K119" s="23"/>
      <c r="L119" s="9"/>
      <c r="M119" s="23"/>
      <c r="N119" s="9"/>
      <c r="O119" s="23"/>
      <c r="P119" s="9"/>
      <c r="Q119" s="23"/>
      <c r="R119" s="14">
        <f t="shared" si="6"/>
        <v>0</v>
      </c>
      <c r="S119" s="38"/>
    </row>
    <row r="120" spans="1:19" ht="12.75">
      <c r="A120" s="4" t="s">
        <v>147</v>
      </c>
      <c r="B120" s="6"/>
      <c r="C120" s="23"/>
      <c r="D120" s="9"/>
      <c r="E120" s="23"/>
      <c r="F120" s="9"/>
      <c r="G120" s="23"/>
      <c r="H120" s="9"/>
      <c r="I120" s="23"/>
      <c r="J120" s="9"/>
      <c r="K120" s="23"/>
      <c r="L120" s="9"/>
      <c r="M120" s="23"/>
      <c r="N120" s="9"/>
      <c r="O120" s="23"/>
      <c r="P120" s="9"/>
      <c r="Q120" s="23"/>
      <c r="R120" s="14">
        <f t="shared" si="6"/>
        <v>0</v>
      </c>
      <c r="S120" s="38"/>
    </row>
    <row r="121" spans="1:19" ht="12.75">
      <c r="A121" s="4" t="s">
        <v>56</v>
      </c>
      <c r="B121" s="6"/>
      <c r="C121" s="23"/>
      <c r="D121" s="9"/>
      <c r="E121" s="23"/>
      <c r="F121" s="9"/>
      <c r="G121" s="23"/>
      <c r="H121" s="9"/>
      <c r="I121" s="23"/>
      <c r="J121" s="9"/>
      <c r="K121" s="23"/>
      <c r="L121" s="9"/>
      <c r="M121" s="23"/>
      <c r="N121" s="9"/>
      <c r="O121" s="23"/>
      <c r="P121" s="9"/>
      <c r="Q121" s="23"/>
      <c r="R121" s="14">
        <f t="shared" si="6"/>
        <v>0</v>
      </c>
      <c r="S121" s="38"/>
    </row>
    <row r="122" spans="1:19" ht="12.75">
      <c r="A122" s="4" t="s">
        <v>57</v>
      </c>
      <c r="B122" s="6"/>
      <c r="C122" s="23"/>
      <c r="D122" s="9"/>
      <c r="E122" s="23"/>
      <c r="F122" s="9"/>
      <c r="G122" s="23"/>
      <c r="H122" s="9"/>
      <c r="I122" s="23"/>
      <c r="J122" s="9"/>
      <c r="K122" s="23"/>
      <c r="L122" s="9"/>
      <c r="M122" s="23"/>
      <c r="N122" s="9"/>
      <c r="O122" s="23"/>
      <c r="P122" s="9"/>
      <c r="Q122" s="23"/>
      <c r="R122" s="14">
        <f t="shared" si="6"/>
        <v>0</v>
      </c>
      <c r="S122" s="38"/>
    </row>
    <row r="123" spans="1:19" ht="12.75">
      <c r="A123" s="4" t="s">
        <v>58</v>
      </c>
      <c r="B123" s="6"/>
      <c r="C123" s="23"/>
      <c r="D123" s="9"/>
      <c r="E123" s="23"/>
      <c r="F123" s="9"/>
      <c r="G123" s="23"/>
      <c r="H123" s="9"/>
      <c r="I123" s="23"/>
      <c r="J123" s="9"/>
      <c r="K123" s="23"/>
      <c r="L123" s="9"/>
      <c r="M123" s="23"/>
      <c r="N123" s="9"/>
      <c r="O123" s="23"/>
      <c r="P123" s="9"/>
      <c r="Q123" s="23"/>
      <c r="R123" s="14">
        <f t="shared" si="6"/>
        <v>0</v>
      </c>
      <c r="S123" s="38"/>
    </row>
    <row r="124" spans="1:19" ht="12.75">
      <c r="A124" s="4" t="s">
        <v>59</v>
      </c>
      <c r="B124" s="6"/>
      <c r="C124" s="23"/>
      <c r="D124" s="9"/>
      <c r="E124" s="23"/>
      <c r="F124" s="9"/>
      <c r="G124" s="23"/>
      <c r="H124" s="9"/>
      <c r="I124" s="23"/>
      <c r="J124" s="9"/>
      <c r="K124" s="23"/>
      <c r="L124" s="9"/>
      <c r="M124" s="23"/>
      <c r="N124" s="9"/>
      <c r="O124" s="23"/>
      <c r="P124" s="9"/>
      <c r="Q124" s="23"/>
      <c r="R124" s="14">
        <f t="shared" si="6"/>
        <v>0</v>
      </c>
      <c r="S124" s="38"/>
    </row>
    <row r="125" spans="1:19" ht="12.75">
      <c r="A125" s="4" t="s">
        <v>60</v>
      </c>
      <c r="B125" s="6"/>
      <c r="C125" s="23"/>
      <c r="D125" s="9"/>
      <c r="E125" s="23"/>
      <c r="F125" s="9"/>
      <c r="G125" s="23"/>
      <c r="H125" s="9"/>
      <c r="I125" s="23"/>
      <c r="J125" s="9"/>
      <c r="K125" s="23"/>
      <c r="L125" s="9"/>
      <c r="M125" s="23"/>
      <c r="N125" s="9"/>
      <c r="O125" s="23"/>
      <c r="P125" s="9"/>
      <c r="Q125" s="23"/>
      <c r="R125" s="14">
        <f t="shared" si="6"/>
        <v>0</v>
      </c>
      <c r="S125" s="38"/>
    </row>
    <row r="126" spans="1:19" ht="12.75">
      <c r="A126" s="4" t="s">
        <v>61</v>
      </c>
      <c r="B126" s="6"/>
      <c r="C126" s="23"/>
      <c r="D126" s="9"/>
      <c r="E126" s="23"/>
      <c r="F126" s="9"/>
      <c r="G126" s="23"/>
      <c r="H126" s="9"/>
      <c r="I126" s="23"/>
      <c r="J126" s="9"/>
      <c r="K126" s="23"/>
      <c r="L126" s="9"/>
      <c r="M126" s="23"/>
      <c r="N126" s="9"/>
      <c r="O126" s="23"/>
      <c r="P126" s="9"/>
      <c r="Q126" s="23"/>
      <c r="R126" s="14">
        <f t="shared" si="6"/>
        <v>0</v>
      </c>
      <c r="S126" s="38"/>
    </row>
    <row r="127" spans="1:19" ht="12.75">
      <c r="A127" s="4" t="s">
        <v>62</v>
      </c>
      <c r="B127" s="6"/>
      <c r="C127" s="23"/>
      <c r="D127" s="9"/>
      <c r="E127" s="23"/>
      <c r="F127" s="9"/>
      <c r="G127" s="23"/>
      <c r="H127" s="9"/>
      <c r="I127" s="23"/>
      <c r="J127" s="9"/>
      <c r="K127" s="23"/>
      <c r="L127" s="9"/>
      <c r="M127" s="23"/>
      <c r="N127" s="9"/>
      <c r="O127" s="23"/>
      <c r="P127" s="9"/>
      <c r="Q127" s="23"/>
      <c r="R127" s="14">
        <f t="shared" si="6"/>
        <v>0</v>
      </c>
      <c r="S127" s="38"/>
    </row>
    <row r="128" spans="1:19" ht="12.75">
      <c r="A128" s="4" t="s">
        <v>63</v>
      </c>
      <c r="B128" s="6"/>
      <c r="C128" s="23"/>
      <c r="D128" s="9"/>
      <c r="E128" s="23"/>
      <c r="F128" s="9"/>
      <c r="G128" s="23"/>
      <c r="H128" s="9"/>
      <c r="I128" s="23"/>
      <c r="J128" s="9"/>
      <c r="K128" s="23"/>
      <c r="L128" s="9"/>
      <c r="M128" s="23"/>
      <c r="N128" s="9"/>
      <c r="O128" s="23"/>
      <c r="P128" s="9"/>
      <c r="Q128" s="23"/>
      <c r="R128" s="14">
        <f t="shared" si="6"/>
        <v>0</v>
      </c>
      <c r="S128" s="38"/>
    </row>
    <row r="129" spans="1:19" ht="12.75">
      <c r="A129" s="4" t="s">
        <v>64</v>
      </c>
      <c r="B129" s="6"/>
      <c r="C129" s="23"/>
      <c r="D129" s="9"/>
      <c r="E129" s="23"/>
      <c r="F129" s="9"/>
      <c r="G129" s="23"/>
      <c r="H129" s="9"/>
      <c r="I129" s="23"/>
      <c r="J129" s="9"/>
      <c r="K129" s="23"/>
      <c r="L129" s="9"/>
      <c r="M129" s="23"/>
      <c r="N129" s="9"/>
      <c r="O129" s="23"/>
      <c r="P129" s="9"/>
      <c r="Q129" s="23"/>
      <c r="R129" s="14">
        <f t="shared" si="6"/>
        <v>0</v>
      </c>
      <c r="S129" s="38"/>
    </row>
    <row r="130" spans="1:19" ht="12.75">
      <c r="A130" s="4" t="s">
        <v>65</v>
      </c>
      <c r="B130" s="6"/>
      <c r="C130" s="23"/>
      <c r="D130" s="9"/>
      <c r="E130" s="23"/>
      <c r="F130" s="9"/>
      <c r="G130" s="23"/>
      <c r="H130" s="9"/>
      <c r="I130" s="23"/>
      <c r="J130" s="9"/>
      <c r="K130" s="23"/>
      <c r="L130" s="9"/>
      <c r="M130" s="23"/>
      <c r="N130" s="9"/>
      <c r="O130" s="23"/>
      <c r="P130" s="9"/>
      <c r="Q130" s="23"/>
      <c r="R130" s="14">
        <f t="shared" si="6"/>
        <v>0</v>
      </c>
      <c r="S130" s="38"/>
    </row>
    <row r="131" spans="1:19" ht="12.75">
      <c r="A131" s="4" t="s">
        <v>66</v>
      </c>
      <c r="B131" s="6"/>
      <c r="C131" s="23"/>
      <c r="D131" s="9"/>
      <c r="E131" s="23"/>
      <c r="F131" s="9"/>
      <c r="G131" s="23"/>
      <c r="H131" s="9"/>
      <c r="I131" s="23"/>
      <c r="J131" s="9"/>
      <c r="K131" s="23"/>
      <c r="L131" s="9"/>
      <c r="M131" s="23"/>
      <c r="N131" s="9"/>
      <c r="O131" s="23"/>
      <c r="P131" s="9"/>
      <c r="Q131" s="23"/>
      <c r="R131" s="14">
        <f t="shared" si="6"/>
        <v>0</v>
      </c>
      <c r="S131" s="38"/>
    </row>
    <row r="132" spans="1:19" ht="12.75">
      <c r="A132" s="4" t="s">
        <v>67</v>
      </c>
      <c r="B132" s="6"/>
      <c r="C132" s="23"/>
      <c r="D132" s="9"/>
      <c r="E132" s="23"/>
      <c r="F132" s="9"/>
      <c r="G132" s="23"/>
      <c r="H132" s="9"/>
      <c r="I132" s="23"/>
      <c r="J132" s="9"/>
      <c r="K132" s="23"/>
      <c r="L132" s="9"/>
      <c r="M132" s="23"/>
      <c r="N132" s="9"/>
      <c r="O132" s="23"/>
      <c r="P132" s="9"/>
      <c r="Q132" s="23"/>
      <c r="R132" s="14">
        <f t="shared" si="6"/>
        <v>0</v>
      </c>
      <c r="S132" s="38"/>
    </row>
    <row r="133" spans="1:19" ht="12.75">
      <c r="A133" s="4" t="s">
        <v>68</v>
      </c>
      <c r="B133" s="6"/>
      <c r="C133" s="23"/>
      <c r="D133" s="9"/>
      <c r="E133" s="23"/>
      <c r="F133" s="9"/>
      <c r="G133" s="23"/>
      <c r="H133" s="9"/>
      <c r="I133" s="23"/>
      <c r="J133" s="9"/>
      <c r="K133" s="23"/>
      <c r="L133" s="9"/>
      <c r="M133" s="23"/>
      <c r="N133" s="9"/>
      <c r="O133" s="23"/>
      <c r="P133" s="9"/>
      <c r="Q133" s="23"/>
      <c r="R133" s="14">
        <f t="shared" si="6"/>
        <v>0</v>
      </c>
      <c r="S133" s="38"/>
    </row>
    <row r="134" spans="1:19" ht="12.75">
      <c r="A134" s="4" t="s">
        <v>69</v>
      </c>
      <c r="B134" s="6"/>
      <c r="C134" s="23"/>
      <c r="D134" s="9"/>
      <c r="E134" s="23"/>
      <c r="F134" s="9"/>
      <c r="G134" s="23"/>
      <c r="H134" s="9"/>
      <c r="I134" s="23"/>
      <c r="J134" s="9"/>
      <c r="K134" s="23"/>
      <c r="L134" s="9"/>
      <c r="M134" s="23"/>
      <c r="N134" s="9"/>
      <c r="O134" s="23"/>
      <c r="P134" s="9"/>
      <c r="Q134" s="23"/>
      <c r="R134" s="14">
        <f aca="true" t="shared" si="7" ref="R134:R165">SUM(B134:Q134)</f>
        <v>0</v>
      </c>
      <c r="S134" s="38"/>
    </row>
    <row r="135" spans="1:19" ht="12.75">
      <c r="A135" s="4" t="s">
        <v>70</v>
      </c>
      <c r="B135" s="6"/>
      <c r="C135" s="23"/>
      <c r="D135" s="9"/>
      <c r="E135" s="23"/>
      <c r="F135" s="9"/>
      <c r="G135" s="23"/>
      <c r="H135" s="9"/>
      <c r="I135" s="23"/>
      <c r="J135" s="9"/>
      <c r="K135" s="23"/>
      <c r="L135" s="9"/>
      <c r="M135" s="23"/>
      <c r="N135" s="9"/>
      <c r="O135" s="23"/>
      <c r="P135" s="9"/>
      <c r="Q135" s="23"/>
      <c r="R135" s="14">
        <f t="shared" si="7"/>
        <v>0</v>
      </c>
      <c r="S135" s="38"/>
    </row>
    <row r="136" spans="1:19" ht="12.75">
      <c r="A136" s="4" t="s">
        <v>71</v>
      </c>
      <c r="B136" s="6"/>
      <c r="C136" s="23"/>
      <c r="D136" s="9"/>
      <c r="E136" s="23"/>
      <c r="F136" s="9"/>
      <c r="G136" s="23"/>
      <c r="H136" s="9"/>
      <c r="I136" s="23"/>
      <c r="J136" s="9"/>
      <c r="K136" s="23"/>
      <c r="L136" s="9"/>
      <c r="M136" s="23"/>
      <c r="N136" s="9"/>
      <c r="O136" s="23"/>
      <c r="P136" s="9"/>
      <c r="Q136" s="23"/>
      <c r="R136" s="14">
        <f t="shared" si="7"/>
        <v>0</v>
      </c>
      <c r="S136" s="38"/>
    </row>
    <row r="137" spans="1:19" ht="12.75">
      <c r="A137" s="4" t="s">
        <v>72</v>
      </c>
      <c r="B137" s="6"/>
      <c r="C137" s="23"/>
      <c r="D137" s="9"/>
      <c r="E137" s="23"/>
      <c r="F137" s="9"/>
      <c r="G137" s="23"/>
      <c r="H137" s="9"/>
      <c r="I137" s="23"/>
      <c r="J137" s="9"/>
      <c r="K137" s="23"/>
      <c r="L137" s="9"/>
      <c r="M137" s="23"/>
      <c r="N137" s="9"/>
      <c r="O137" s="23"/>
      <c r="P137" s="9"/>
      <c r="Q137" s="23"/>
      <c r="R137" s="14">
        <f t="shared" si="7"/>
        <v>0</v>
      </c>
      <c r="S137" s="38"/>
    </row>
    <row r="138" spans="1:19" ht="12.75">
      <c r="A138" s="4" t="s">
        <v>73</v>
      </c>
      <c r="B138" s="6"/>
      <c r="C138" s="23"/>
      <c r="D138" s="9"/>
      <c r="E138" s="23"/>
      <c r="F138" s="9"/>
      <c r="G138" s="23"/>
      <c r="H138" s="9"/>
      <c r="I138" s="23"/>
      <c r="J138" s="9"/>
      <c r="K138" s="23"/>
      <c r="L138" s="9"/>
      <c r="M138" s="23"/>
      <c r="N138" s="9"/>
      <c r="O138" s="23"/>
      <c r="P138" s="9"/>
      <c r="Q138" s="23"/>
      <c r="R138" s="14">
        <f t="shared" si="7"/>
        <v>0</v>
      </c>
      <c r="S138" s="38"/>
    </row>
    <row r="139" spans="1:19" ht="12.75">
      <c r="A139" s="4" t="s">
        <v>74</v>
      </c>
      <c r="B139" s="6"/>
      <c r="C139" s="23"/>
      <c r="D139" s="9"/>
      <c r="E139" s="23"/>
      <c r="F139" s="9"/>
      <c r="G139" s="23"/>
      <c r="H139" s="9"/>
      <c r="I139" s="23"/>
      <c r="J139" s="9"/>
      <c r="K139" s="23"/>
      <c r="L139" s="9"/>
      <c r="M139" s="23"/>
      <c r="N139" s="9"/>
      <c r="O139" s="23"/>
      <c r="P139" s="9"/>
      <c r="Q139" s="23"/>
      <c r="R139" s="14">
        <f t="shared" si="7"/>
        <v>0</v>
      </c>
      <c r="S139" s="38"/>
    </row>
    <row r="140" spans="1:19" ht="12.75">
      <c r="A140" s="4" t="s">
        <v>75</v>
      </c>
      <c r="B140" s="6"/>
      <c r="C140" s="23"/>
      <c r="D140" s="9"/>
      <c r="E140" s="23"/>
      <c r="F140" s="9"/>
      <c r="G140" s="23"/>
      <c r="H140" s="9"/>
      <c r="I140" s="23"/>
      <c r="J140" s="9"/>
      <c r="K140" s="23"/>
      <c r="L140" s="9"/>
      <c r="M140" s="23"/>
      <c r="N140" s="9"/>
      <c r="O140" s="23"/>
      <c r="P140" s="9"/>
      <c r="Q140" s="23"/>
      <c r="R140" s="14">
        <f t="shared" si="7"/>
        <v>0</v>
      </c>
      <c r="S140" s="38"/>
    </row>
    <row r="141" spans="1:19" ht="12.75">
      <c r="A141" s="4" t="s">
        <v>76</v>
      </c>
      <c r="B141" s="6"/>
      <c r="C141" s="23"/>
      <c r="D141" s="9"/>
      <c r="E141" s="23"/>
      <c r="F141" s="9"/>
      <c r="G141" s="23"/>
      <c r="H141" s="9"/>
      <c r="I141" s="23"/>
      <c r="J141" s="9"/>
      <c r="K141" s="23"/>
      <c r="L141" s="9"/>
      <c r="M141" s="23"/>
      <c r="N141" s="9"/>
      <c r="O141" s="23"/>
      <c r="P141" s="9"/>
      <c r="Q141" s="23"/>
      <c r="R141" s="14">
        <f t="shared" si="7"/>
        <v>0</v>
      </c>
      <c r="S141" s="38"/>
    </row>
    <row r="142" spans="1:19" ht="12.75">
      <c r="A142" s="4" t="s">
        <v>77</v>
      </c>
      <c r="B142" s="6"/>
      <c r="C142" s="23"/>
      <c r="D142" s="9"/>
      <c r="E142" s="23"/>
      <c r="F142" s="9"/>
      <c r="G142" s="23"/>
      <c r="H142" s="9"/>
      <c r="I142" s="23"/>
      <c r="J142" s="9"/>
      <c r="K142" s="23"/>
      <c r="L142" s="9"/>
      <c r="M142" s="23"/>
      <c r="N142" s="9"/>
      <c r="O142" s="23"/>
      <c r="P142" s="9"/>
      <c r="Q142" s="23"/>
      <c r="R142" s="14">
        <f t="shared" si="7"/>
        <v>0</v>
      </c>
      <c r="S142" s="38"/>
    </row>
    <row r="143" spans="1:19" ht="12.75">
      <c r="A143" s="4" t="s">
        <v>78</v>
      </c>
      <c r="B143" s="6"/>
      <c r="C143" s="23"/>
      <c r="D143" s="9"/>
      <c r="E143" s="23"/>
      <c r="F143" s="9"/>
      <c r="G143" s="23"/>
      <c r="H143" s="9"/>
      <c r="I143" s="23"/>
      <c r="J143" s="9"/>
      <c r="K143" s="23"/>
      <c r="L143" s="9"/>
      <c r="M143" s="23"/>
      <c r="N143" s="9"/>
      <c r="O143" s="23"/>
      <c r="P143" s="9"/>
      <c r="Q143" s="23"/>
      <c r="R143" s="14">
        <f t="shared" si="7"/>
        <v>0</v>
      </c>
      <c r="S143" s="38"/>
    </row>
    <row r="144" spans="1:19" ht="12.75">
      <c r="A144" s="4" t="s">
        <v>79</v>
      </c>
      <c r="B144" s="6"/>
      <c r="C144" s="23"/>
      <c r="D144" s="9"/>
      <c r="E144" s="23"/>
      <c r="F144" s="9"/>
      <c r="G144" s="23"/>
      <c r="H144" s="9"/>
      <c r="I144" s="23"/>
      <c r="J144" s="9"/>
      <c r="K144" s="23"/>
      <c r="L144" s="9"/>
      <c r="M144" s="23"/>
      <c r="N144" s="9"/>
      <c r="O144" s="23"/>
      <c r="P144" s="9"/>
      <c r="Q144" s="23"/>
      <c r="R144" s="14">
        <f t="shared" si="7"/>
        <v>0</v>
      </c>
      <c r="S144" s="38"/>
    </row>
    <row r="145" spans="1:19" ht="12.75">
      <c r="A145" s="4" t="s">
        <v>80</v>
      </c>
      <c r="B145" s="6"/>
      <c r="C145" s="23"/>
      <c r="D145" s="9"/>
      <c r="E145" s="23"/>
      <c r="F145" s="9"/>
      <c r="G145" s="23"/>
      <c r="H145" s="9"/>
      <c r="I145" s="23"/>
      <c r="J145" s="9"/>
      <c r="K145" s="23"/>
      <c r="L145" s="9"/>
      <c r="M145" s="23"/>
      <c r="N145" s="9"/>
      <c r="O145" s="23"/>
      <c r="P145" s="9"/>
      <c r="Q145" s="23"/>
      <c r="R145" s="14">
        <f t="shared" si="7"/>
        <v>0</v>
      </c>
      <c r="S145" s="38"/>
    </row>
    <row r="146" spans="1:19" ht="12.75">
      <c r="A146" s="4" t="s">
        <v>81</v>
      </c>
      <c r="B146" s="6"/>
      <c r="C146" s="23"/>
      <c r="D146" s="9"/>
      <c r="E146" s="23"/>
      <c r="F146" s="9"/>
      <c r="G146" s="23"/>
      <c r="H146" s="9"/>
      <c r="I146" s="23"/>
      <c r="J146" s="9"/>
      <c r="K146" s="23"/>
      <c r="L146" s="9"/>
      <c r="M146" s="23"/>
      <c r="N146" s="9"/>
      <c r="O146" s="23"/>
      <c r="P146" s="9"/>
      <c r="Q146" s="23"/>
      <c r="R146" s="14">
        <f t="shared" si="7"/>
        <v>0</v>
      </c>
      <c r="S146" s="38"/>
    </row>
    <row r="147" spans="1:19" ht="12.75">
      <c r="A147" s="4" t="s">
        <v>82</v>
      </c>
      <c r="B147" s="6"/>
      <c r="C147" s="23"/>
      <c r="D147" s="9"/>
      <c r="E147" s="23"/>
      <c r="F147" s="9"/>
      <c r="G147" s="23"/>
      <c r="H147" s="9"/>
      <c r="I147" s="23"/>
      <c r="J147" s="9"/>
      <c r="K147" s="23"/>
      <c r="L147" s="9"/>
      <c r="M147" s="23"/>
      <c r="N147" s="9"/>
      <c r="O147" s="23"/>
      <c r="P147" s="9"/>
      <c r="Q147" s="23"/>
      <c r="R147" s="14">
        <f t="shared" si="7"/>
        <v>0</v>
      </c>
      <c r="S147" s="38"/>
    </row>
    <row r="148" spans="1:19" ht="12.75">
      <c r="A148" s="4" t="s">
        <v>83</v>
      </c>
      <c r="B148" s="6"/>
      <c r="C148" s="23"/>
      <c r="D148" s="9"/>
      <c r="E148" s="23"/>
      <c r="F148" s="9"/>
      <c r="G148" s="23"/>
      <c r="H148" s="9"/>
      <c r="I148" s="23"/>
      <c r="J148" s="9"/>
      <c r="K148" s="23"/>
      <c r="L148" s="9"/>
      <c r="M148" s="23"/>
      <c r="N148" s="9"/>
      <c r="O148" s="23"/>
      <c r="P148" s="9"/>
      <c r="Q148" s="23"/>
      <c r="R148" s="14">
        <f t="shared" si="7"/>
        <v>0</v>
      </c>
      <c r="S148" s="38"/>
    </row>
    <row r="149" spans="1:19" ht="12.75">
      <c r="A149" s="4" t="s">
        <v>84</v>
      </c>
      <c r="B149" s="6"/>
      <c r="C149" s="23"/>
      <c r="D149" s="9"/>
      <c r="E149" s="23"/>
      <c r="F149" s="9"/>
      <c r="G149" s="23"/>
      <c r="H149" s="9"/>
      <c r="I149" s="23"/>
      <c r="J149" s="9"/>
      <c r="K149" s="23"/>
      <c r="L149" s="9"/>
      <c r="M149" s="23"/>
      <c r="N149" s="9"/>
      <c r="O149" s="23"/>
      <c r="P149" s="9"/>
      <c r="Q149" s="23"/>
      <c r="R149" s="14">
        <f t="shared" si="7"/>
        <v>0</v>
      </c>
      <c r="S149" s="38"/>
    </row>
    <row r="150" spans="1:19" ht="12.75">
      <c r="A150" s="4" t="s">
        <v>85</v>
      </c>
      <c r="B150" s="6"/>
      <c r="C150" s="23"/>
      <c r="D150" s="9"/>
      <c r="E150" s="23"/>
      <c r="F150" s="9"/>
      <c r="G150" s="23"/>
      <c r="H150" s="9"/>
      <c r="I150" s="23"/>
      <c r="J150" s="9"/>
      <c r="K150" s="23"/>
      <c r="L150" s="9"/>
      <c r="M150" s="23"/>
      <c r="N150" s="9"/>
      <c r="O150" s="23"/>
      <c r="P150" s="9"/>
      <c r="Q150" s="23"/>
      <c r="R150" s="14">
        <f t="shared" si="7"/>
        <v>0</v>
      </c>
      <c r="S150" s="38"/>
    </row>
    <row r="151" spans="1:19" ht="12.75">
      <c r="A151" s="4" t="s">
        <v>86</v>
      </c>
      <c r="B151" s="6"/>
      <c r="C151" s="23"/>
      <c r="D151" s="9"/>
      <c r="E151" s="23"/>
      <c r="F151" s="9"/>
      <c r="G151" s="23"/>
      <c r="H151" s="9"/>
      <c r="I151" s="23"/>
      <c r="J151" s="9"/>
      <c r="K151" s="23"/>
      <c r="L151" s="9"/>
      <c r="M151" s="23"/>
      <c r="N151" s="9"/>
      <c r="O151" s="23"/>
      <c r="P151" s="9"/>
      <c r="Q151" s="23"/>
      <c r="R151" s="14">
        <f t="shared" si="7"/>
        <v>0</v>
      </c>
      <c r="S151" s="38"/>
    </row>
    <row r="152" spans="1:19" ht="12.75">
      <c r="A152" s="4" t="s">
        <v>87</v>
      </c>
      <c r="B152" s="6"/>
      <c r="C152" s="23"/>
      <c r="D152" s="9"/>
      <c r="E152" s="23"/>
      <c r="F152" s="9"/>
      <c r="G152" s="23"/>
      <c r="H152" s="9"/>
      <c r="I152" s="23"/>
      <c r="J152" s="9"/>
      <c r="K152" s="23"/>
      <c r="L152" s="9"/>
      <c r="M152" s="23"/>
      <c r="N152" s="9"/>
      <c r="O152" s="23"/>
      <c r="P152" s="9"/>
      <c r="Q152" s="23"/>
      <c r="R152" s="14">
        <f t="shared" si="7"/>
        <v>0</v>
      </c>
      <c r="S152" s="38"/>
    </row>
    <row r="153" spans="1:19" ht="12.75">
      <c r="A153" s="4" t="s">
        <v>88</v>
      </c>
      <c r="B153" s="6"/>
      <c r="C153" s="23"/>
      <c r="D153" s="9"/>
      <c r="E153" s="23"/>
      <c r="F153" s="9"/>
      <c r="G153" s="23"/>
      <c r="H153" s="9"/>
      <c r="I153" s="23"/>
      <c r="J153" s="9"/>
      <c r="K153" s="23"/>
      <c r="L153" s="9"/>
      <c r="M153" s="23"/>
      <c r="N153" s="9"/>
      <c r="O153" s="23"/>
      <c r="P153" s="9"/>
      <c r="Q153" s="23"/>
      <c r="R153" s="14">
        <f t="shared" si="7"/>
        <v>0</v>
      </c>
      <c r="S153" s="38"/>
    </row>
    <row r="154" spans="1:19" ht="12.75">
      <c r="A154" s="4" t="s">
        <v>89</v>
      </c>
      <c r="B154" s="6"/>
      <c r="C154" s="23"/>
      <c r="D154" s="9"/>
      <c r="E154" s="23"/>
      <c r="F154" s="9"/>
      <c r="G154" s="23"/>
      <c r="H154" s="9"/>
      <c r="I154" s="23"/>
      <c r="J154" s="9"/>
      <c r="K154" s="23"/>
      <c r="L154" s="9"/>
      <c r="M154" s="23"/>
      <c r="N154" s="9"/>
      <c r="O154" s="23"/>
      <c r="P154" s="9"/>
      <c r="Q154" s="23"/>
      <c r="R154" s="14">
        <f t="shared" si="7"/>
        <v>0</v>
      </c>
      <c r="S154" s="38"/>
    </row>
    <row r="155" spans="1:19" ht="12.75">
      <c r="A155" s="4" t="s">
        <v>233</v>
      </c>
      <c r="B155" s="6"/>
      <c r="C155" s="23"/>
      <c r="D155" s="9"/>
      <c r="E155" s="23"/>
      <c r="F155" s="9"/>
      <c r="G155" s="23"/>
      <c r="H155" s="9"/>
      <c r="I155" s="23"/>
      <c r="J155" s="9"/>
      <c r="K155" s="23"/>
      <c r="L155" s="9"/>
      <c r="M155" s="23"/>
      <c r="N155" s="9"/>
      <c r="O155" s="23"/>
      <c r="P155" s="9"/>
      <c r="Q155" s="23"/>
      <c r="R155" s="14">
        <f t="shared" si="7"/>
        <v>0</v>
      </c>
      <c r="S155" s="38"/>
    </row>
    <row r="156" spans="1:19" ht="12.75">
      <c r="A156" s="4" t="s">
        <v>234</v>
      </c>
      <c r="B156" s="6"/>
      <c r="C156" s="23"/>
      <c r="D156" s="9"/>
      <c r="E156" s="23"/>
      <c r="F156" s="9"/>
      <c r="G156" s="23"/>
      <c r="H156" s="9"/>
      <c r="I156" s="23"/>
      <c r="J156" s="9"/>
      <c r="K156" s="23"/>
      <c r="L156" s="9"/>
      <c r="M156" s="23"/>
      <c r="N156" s="9"/>
      <c r="O156" s="23"/>
      <c r="P156" s="9"/>
      <c r="Q156" s="23"/>
      <c r="R156" s="14">
        <f t="shared" si="7"/>
        <v>0</v>
      </c>
      <c r="S156" s="38"/>
    </row>
    <row r="157" spans="1:19" ht="12.75">
      <c r="A157" s="4" t="s">
        <v>235</v>
      </c>
      <c r="B157" s="6"/>
      <c r="C157" s="23"/>
      <c r="D157" s="9"/>
      <c r="E157" s="23"/>
      <c r="F157" s="9"/>
      <c r="G157" s="23"/>
      <c r="H157" s="9"/>
      <c r="I157" s="23"/>
      <c r="J157" s="9"/>
      <c r="K157" s="23"/>
      <c r="L157" s="9"/>
      <c r="M157" s="23"/>
      <c r="N157" s="9"/>
      <c r="O157" s="23"/>
      <c r="P157" s="9"/>
      <c r="Q157" s="23"/>
      <c r="R157" s="14">
        <f t="shared" si="7"/>
        <v>0</v>
      </c>
      <c r="S157" s="38"/>
    </row>
    <row r="158" spans="1:19" ht="12.75">
      <c r="A158" s="4" t="s">
        <v>236</v>
      </c>
      <c r="B158" s="6"/>
      <c r="C158" s="23"/>
      <c r="D158" s="9"/>
      <c r="E158" s="23"/>
      <c r="F158" s="9"/>
      <c r="G158" s="23"/>
      <c r="H158" s="9"/>
      <c r="I158" s="23"/>
      <c r="J158" s="9"/>
      <c r="K158" s="23"/>
      <c r="L158" s="9"/>
      <c r="M158" s="23"/>
      <c r="N158" s="9"/>
      <c r="O158" s="23"/>
      <c r="P158" s="9"/>
      <c r="Q158" s="23"/>
      <c r="R158" s="14">
        <f t="shared" si="7"/>
        <v>0</v>
      </c>
      <c r="S158" s="38"/>
    </row>
    <row r="159" spans="1:19" ht="12.75">
      <c r="A159" s="4" t="s">
        <v>237</v>
      </c>
      <c r="B159" s="6"/>
      <c r="C159" s="23"/>
      <c r="D159" s="9"/>
      <c r="E159" s="23"/>
      <c r="F159" s="9"/>
      <c r="G159" s="23"/>
      <c r="H159" s="9"/>
      <c r="I159" s="23"/>
      <c r="J159" s="9"/>
      <c r="K159" s="23"/>
      <c r="L159" s="9"/>
      <c r="M159" s="23"/>
      <c r="N159" s="9"/>
      <c r="O159" s="23"/>
      <c r="P159" s="9"/>
      <c r="Q159" s="23"/>
      <c r="R159" s="14">
        <f t="shared" si="7"/>
        <v>0</v>
      </c>
      <c r="S159" s="38"/>
    </row>
    <row r="160" spans="1:19" ht="12.75">
      <c r="A160" s="4" t="s">
        <v>238</v>
      </c>
      <c r="B160" s="6"/>
      <c r="C160" s="23"/>
      <c r="D160" s="9"/>
      <c r="E160" s="23"/>
      <c r="F160" s="9"/>
      <c r="G160" s="23"/>
      <c r="H160" s="9"/>
      <c r="I160" s="23"/>
      <c r="J160" s="9"/>
      <c r="K160" s="23"/>
      <c r="L160" s="9"/>
      <c r="M160" s="23"/>
      <c r="N160" s="9"/>
      <c r="O160" s="23"/>
      <c r="P160" s="9"/>
      <c r="Q160" s="23"/>
      <c r="R160" s="14">
        <f t="shared" si="7"/>
        <v>0</v>
      </c>
      <c r="S160" s="38"/>
    </row>
    <row r="161" spans="1:19" ht="12.75">
      <c r="A161" s="4" t="s">
        <v>239</v>
      </c>
      <c r="B161" s="6"/>
      <c r="C161" s="23"/>
      <c r="D161" s="9"/>
      <c r="E161" s="23"/>
      <c r="F161" s="9"/>
      <c r="G161" s="23"/>
      <c r="H161" s="9"/>
      <c r="I161" s="23"/>
      <c r="J161" s="9"/>
      <c r="K161" s="23"/>
      <c r="L161" s="9"/>
      <c r="M161" s="23"/>
      <c r="N161" s="9"/>
      <c r="O161" s="23"/>
      <c r="P161" s="9"/>
      <c r="Q161" s="23"/>
      <c r="R161" s="14">
        <f t="shared" si="7"/>
        <v>0</v>
      </c>
      <c r="S161" s="38"/>
    </row>
    <row r="162" spans="1:19" ht="12.75">
      <c r="A162" s="4" t="s">
        <v>240</v>
      </c>
      <c r="B162" s="6"/>
      <c r="C162" s="23"/>
      <c r="D162" s="9"/>
      <c r="E162" s="23"/>
      <c r="F162" s="9"/>
      <c r="G162" s="23"/>
      <c r="H162" s="9"/>
      <c r="I162" s="23"/>
      <c r="J162" s="9"/>
      <c r="K162" s="23"/>
      <c r="L162" s="9"/>
      <c r="M162" s="23"/>
      <c r="N162" s="9"/>
      <c r="O162" s="23"/>
      <c r="P162" s="9"/>
      <c r="Q162" s="23"/>
      <c r="R162" s="14">
        <f t="shared" si="7"/>
        <v>0</v>
      </c>
      <c r="S162" s="38"/>
    </row>
    <row r="163" spans="1:19" ht="12.75">
      <c r="A163" s="4" t="s">
        <v>241</v>
      </c>
      <c r="B163" s="6"/>
      <c r="C163" s="23"/>
      <c r="D163" s="9"/>
      <c r="E163" s="23"/>
      <c r="F163" s="9"/>
      <c r="G163" s="23"/>
      <c r="H163" s="9"/>
      <c r="I163" s="23"/>
      <c r="J163" s="9"/>
      <c r="K163" s="23"/>
      <c r="L163" s="9"/>
      <c r="M163" s="23"/>
      <c r="N163" s="9"/>
      <c r="O163" s="23"/>
      <c r="P163" s="9"/>
      <c r="Q163" s="23"/>
      <c r="R163" s="14">
        <f t="shared" si="7"/>
        <v>0</v>
      </c>
      <c r="S163" s="38"/>
    </row>
    <row r="164" spans="1:19" ht="12.75">
      <c r="A164" s="4" t="s">
        <v>242</v>
      </c>
      <c r="B164" s="6"/>
      <c r="C164" s="23"/>
      <c r="D164" s="9"/>
      <c r="E164" s="23"/>
      <c r="F164" s="9"/>
      <c r="G164" s="23"/>
      <c r="H164" s="9"/>
      <c r="I164" s="23"/>
      <c r="J164" s="9"/>
      <c r="K164" s="23"/>
      <c r="L164" s="9"/>
      <c r="M164" s="23"/>
      <c r="N164" s="9"/>
      <c r="O164" s="23"/>
      <c r="P164" s="9"/>
      <c r="Q164" s="23"/>
      <c r="R164" s="14">
        <f t="shared" si="7"/>
        <v>0</v>
      </c>
      <c r="S164" s="38"/>
    </row>
    <row r="165" spans="1:19" ht="12.75">
      <c r="A165" s="4" t="s">
        <v>90</v>
      </c>
      <c r="B165" s="6"/>
      <c r="C165" s="23"/>
      <c r="D165" s="9"/>
      <c r="E165" s="23"/>
      <c r="F165" s="9"/>
      <c r="G165" s="23"/>
      <c r="H165" s="9"/>
      <c r="I165" s="23"/>
      <c r="J165" s="9"/>
      <c r="K165" s="23"/>
      <c r="L165" s="9"/>
      <c r="M165" s="23"/>
      <c r="N165" s="9"/>
      <c r="O165" s="23"/>
      <c r="P165" s="9"/>
      <c r="Q165" s="23"/>
      <c r="R165" s="14">
        <f t="shared" si="7"/>
        <v>0</v>
      </c>
      <c r="S165" s="38"/>
    </row>
    <row r="166" spans="1:19" ht="12.75">
      <c r="A166" s="4" t="s">
        <v>91</v>
      </c>
      <c r="B166" s="6"/>
      <c r="C166" s="23"/>
      <c r="D166" s="9"/>
      <c r="E166" s="23"/>
      <c r="F166" s="9"/>
      <c r="G166" s="23"/>
      <c r="H166" s="9"/>
      <c r="I166" s="23"/>
      <c r="J166" s="9"/>
      <c r="K166" s="23"/>
      <c r="L166" s="9"/>
      <c r="M166" s="23"/>
      <c r="N166" s="9"/>
      <c r="O166" s="23"/>
      <c r="P166" s="9"/>
      <c r="Q166" s="23"/>
      <c r="R166" s="14">
        <f aca="true" t="shared" si="8" ref="R166:R197">SUM(B166:Q166)</f>
        <v>0</v>
      </c>
      <c r="S166" s="38"/>
    </row>
    <row r="167" spans="1:19" ht="12.75">
      <c r="A167" s="4" t="s">
        <v>92</v>
      </c>
      <c r="B167" s="6"/>
      <c r="C167" s="23"/>
      <c r="D167" s="9"/>
      <c r="E167" s="23"/>
      <c r="F167" s="9"/>
      <c r="G167" s="23"/>
      <c r="H167" s="9"/>
      <c r="I167" s="23"/>
      <c r="J167" s="9"/>
      <c r="K167" s="23"/>
      <c r="L167" s="9"/>
      <c r="M167" s="23"/>
      <c r="N167" s="9"/>
      <c r="O167" s="23"/>
      <c r="P167" s="9"/>
      <c r="Q167" s="23"/>
      <c r="R167" s="14">
        <f t="shared" si="8"/>
        <v>0</v>
      </c>
      <c r="S167" s="38"/>
    </row>
    <row r="168" spans="1:19" ht="12.75">
      <c r="A168" s="4" t="s">
        <v>93</v>
      </c>
      <c r="B168" s="6"/>
      <c r="C168" s="23"/>
      <c r="D168" s="9"/>
      <c r="E168" s="23"/>
      <c r="F168" s="9"/>
      <c r="G168" s="23"/>
      <c r="H168" s="9"/>
      <c r="I168" s="23"/>
      <c r="J168" s="9"/>
      <c r="K168" s="23"/>
      <c r="L168" s="9"/>
      <c r="M168" s="23"/>
      <c r="N168" s="9"/>
      <c r="O168" s="23"/>
      <c r="P168" s="9"/>
      <c r="Q168" s="23"/>
      <c r="R168" s="14">
        <f t="shared" si="8"/>
        <v>0</v>
      </c>
      <c r="S168" s="38"/>
    </row>
    <row r="169" spans="1:19" ht="12.75">
      <c r="A169" s="4" t="s">
        <v>94</v>
      </c>
      <c r="B169" s="6"/>
      <c r="C169" s="23"/>
      <c r="D169" s="9"/>
      <c r="E169" s="23"/>
      <c r="F169" s="9"/>
      <c r="G169" s="23"/>
      <c r="H169" s="9"/>
      <c r="I169" s="23"/>
      <c r="J169" s="9"/>
      <c r="K169" s="23"/>
      <c r="L169" s="9"/>
      <c r="M169" s="23"/>
      <c r="N169" s="9"/>
      <c r="O169" s="23"/>
      <c r="P169" s="9"/>
      <c r="Q169" s="23"/>
      <c r="R169" s="14">
        <f t="shared" si="8"/>
        <v>0</v>
      </c>
      <c r="S169" s="38"/>
    </row>
    <row r="170" spans="1:19" ht="12.75">
      <c r="A170" s="4" t="s">
        <v>95</v>
      </c>
      <c r="B170" s="6"/>
      <c r="C170" s="23"/>
      <c r="D170" s="9"/>
      <c r="E170" s="23"/>
      <c r="F170" s="9"/>
      <c r="G170" s="23"/>
      <c r="H170" s="9"/>
      <c r="I170" s="23"/>
      <c r="J170" s="9"/>
      <c r="K170" s="23"/>
      <c r="L170" s="9"/>
      <c r="M170" s="23"/>
      <c r="N170" s="9"/>
      <c r="O170" s="23"/>
      <c r="P170" s="9"/>
      <c r="Q170" s="23"/>
      <c r="R170" s="14">
        <f t="shared" si="8"/>
        <v>0</v>
      </c>
      <c r="S170" s="38"/>
    </row>
    <row r="171" spans="1:19" ht="12.75">
      <c r="A171" s="4" t="s">
        <v>96</v>
      </c>
      <c r="B171" s="6"/>
      <c r="C171" s="23"/>
      <c r="D171" s="9"/>
      <c r="E171" s="23"/>
      <c r="F171" s="9"/>
      <c r="G171" s="23"/>
      <c r="H171" s="9"/>
      <c r="I171" s="23"/>
      <c r="J171" s="9"/>
      <c r="K171" s="23"/>
      <c r="L171" s="9"/>
      <c r="M171" s="23"/>
      <c r="N171" s="9"/>
      <c r="O171" s="23"/>
      <c r="P171" s="9"/>
      <c r="Q171" s="23"/>
      <c r="R171" s="14">
        <f t="shared" si="8"/>
        <v>0</v>
      </c>
      <c r="S171" s="38"/>
    </row>
    <row r="172" spans="1:19" ht="12.75">
      <c r="A172" s="4" t="s">
        <v>97</v>
      </c>
      <c r="B172" s="6"/>
      <c r="C172" s="23"/>
      <c r="D172" s="9"/>
      <c r="E172" s="23"/>
      <c r="F172" s="9"/>
      <c r="G172" s="23"/>
      <c r="H172" s="9"/>
      <c r="I172" s="23"/>
      <c r="J172" s="9"/>
      <c r="K172" s="23"/>
      <c r="L172" s="9"/>
      <c r="M172" s="23"/>
      <c r="N172" s="9"/>
      <c r="O172" s="23"/>
      <c r="P172" s="9"/>
      <c r="Q172" s="23"/>
      <c r="R172" s="14">
        <f t="shared" si="8"/>
        <v>0</v>
      </c>
      <c r="S172" s="38"/>
    </row>
    <row r="173" spans="1:19" ht="12.75">
      <c r="A173" s="4" t="s">
        <v>98</v>
      </c>
      <c r="B173" s="6"/>
      <c r="C173" s="23"/>
      <c r="D173" s="9"/>
      <c r="E173" s="23"/>
      <c r="F173" s="9"/>
      <c r="G173" s="23"/>
      <c r="H173" s="9"/>
      <c r="I173" s="23"/>
      <c r="J173" s="9"/>
      <c r="K173" s="23"/>
      <c r="L173" s="9"/>
      <c r="M173" s="23"/>
      <c r="N173" s="9"/>
      <c r="O173" s="23"/>
      <c r="P173" s="9"/>
      <c r="Q173" s="23"/>
      <c r="R173" s="14">
        <f t="shared" si="8"/>
        <v>0</v>
      </c>
      <c r="S173" s="38"/>
    </row>
    <row r="174" spans="1:19" ht="12.75">
      <c r="A174" s="4" t="s">
        <v>99</v>
      </c>
      <c r="B174" s="6"/>
      <c r="C174" s="23"/>
      <c r="D174" s="9"/>
      <c r="E174" s="23"/>
      <c r="F174" s="9"/>
      <c r="G174" s="23"/>
      <c r="H174" s="9"/>
      <c r="I174" s="23"/>
      <c r="J174" s="9"/>
      <c r="K174" s="23"/>
      <c r="L174" s="9"/>
      <c r="M174" s="23"/>
      <c r="N174" s="9"/>
      <c r="O174" s="23"/>
      <c r="P174" s="9"/>
      <c r="Q174" s="23"/>
      <c r="R174" s="14">
        <f t="shared" si="8"/>
        <v>0</v>
      </c>
      <c r="S174" s="38"/>
    </row>
    <row r="175" spans="1:19" ht="12.75">
      <c r="A175" s="4" t="s">
        <v>100</v>
      </c>
      <c r="B175" s="6"/>
      <c r="C175" s="23"/>
      <c r="D175" s="9"/>
      <c r="E175" s="23"/>
      <c r="F175" s="9"/>
      <c r="G175" s="23"/>
      <c r="H175" s="9"/>
      <c r="I175" s="23"/>
      <c r="J175" s="9"/>
      <c r="K175" s="23"/>
      <c r="L175" s="9"/>
      <c r="M175" s="23"/>
      <c r="N175" s="9"/>
      <c r="O175" s="23"/>
      <c r="P175" s="9"/>
      <c r="Q175" s="23"/>
      <c r="R175" s="14">
        <f t="shared" si="8"/>
        <v>0</v>
      </c>
      <c r="S175" s="38"/>
    </row>
    <row r="176" spans="1:19" ht="12.75">
      <c r="A176" s="4" t="s">
        <v>101</v>
      </c>
      <c r="B176" s="6"/>
      <c r="C176" s="23"/>
      <c r="D176" s="9"/>
      <c r="E176" s="23"/>
      <c r="F176" s="9"/>
      <c r="G176" s="23"/>
      <c r="H176" s="9"/>
      <c r="I176" s="23"/>
      <c r="J176" s="9"/>
      <c r="K176" s="23"/>
      <c r="L176" s="9"/>
      <c r="M176" s="23"/>
      <c r="N176" s="9"/>
      <c r="O176" s="23"/>
      <c r="P176" s="9"/>
      <c r="Q176" s="23"/>
      <c r="R176" s="14">
        <f t="shared" si="8"/>
        <v>0</v>
      </c>
      <c r="S176" s="38"/>
    </row>
    <row r="177" spans="1:19" ht="12.75">
      <c r="A177" s="4" t="s">
        <v>102</v>
      </c>
      <c r="B177" s="6"/>
      <c r="C177" s="23"/>
      <c r="D177" s="9"/>
      <c r="E177" s="23"/>
      <c r="F177" s="9"/>
      <c r="G177" s="23"/>
      <c r="H177" s="9"/>
      <c r="I177" s="23"/>
      <c r="J177" s="9"/>
      <c r="K177" s="23"/>
      <c r="L177" s="9"/>
      <c r="M177" s="23"/>
      <c r="N177" s="9"/>
      <c r="O177" s="23"/>
      <c r="P177" s="9"/>
      <c r="Q177" s="23"/>
      <c r="R177" s="14">
        <f t="shared" si="8"/>
        <v>0</v>
      </c>
      <c r="S177" s="38"/>
    </row>
    <row r="178" spans="1:19" ht="12.75">
      <c r="A178" s="4" t="s">
        <v>103</v>
      </c>
      <c r="B178" s="6"/>
      <c r="C178" s="23"/>
      <c r="D178" s="9"/>
      <c r="E178" s="23"/>
      <c r="F178" s="9"/>
      <c r="G178" s="23"/>
      <c r="H178" s="9"/>
      <c r="I178" s="23"/>
      <c r="J178" s="9"/>
      <c r="K178" s="23"/>
      <c r="L178" s="9"/>
      <c r="M178" s="23"/>
      <c r="N178" s="9"/>
      <c r="O178" s="23"/>
      <c r="P178" s="9"/>
      <c r="Q178" s="23"/>
      <c r="R178" s="14">
        <f t="shared" si="8"/>
        <v>0</v>
      </c>
      <c r="S178" s="38"/>
    </row>
    <row r="179" spans="1:19" ht="12.75">
      <c r="A179" s="4" t="s">
        <v>104</v>
      </c>
      <c r="B179" s="6"/>
      <c r="C179" s="23"/>
      <c r="D179" s="9"/>
      <c r="E179" s="23"/>
      <c r="F179" s="9"/>
      <c r="G179" s="23"/>
      <c r="H179" s="9"/>
      <c r="I179" s="23"/>
      <c r="J179" s="9"/>
      <c r="K179" s="23"/>
      <c r="L179" s="9"/>
      <c r="M179" s="23"/>
      <c r="N179" s="9"/>
      <c r="O179" s="23"/>
      <c r="P179" s="9"/>
      <c r="Q179" s="23"/>
      <c r="R179" s="14">
        <f t="shared" si="8"/>
        <v>0</v>
      </c>
      <c r="S179" s="38"/>
    </row>
    <row r="180" spans="1:19" ht="12.75">
      <c r="A180" s="4" t="s">
        <v>105</v>
      </c>
      <c r="B180" s="6"/>
      <c r="C180" s="23"/>
      <c r="D180" s="9"/>
      <c r="E180" s="23"/>
      <c r="F180" s="9"/>
      <c r="G180" s="23"/>
      <c r="H180" s="9"/>
      <c r="I180" s="23"/>
      <c r="J180" s="9"/>
      <c r="K180" s="23"/>
      <c r="L180" s="9"/>
      <c r="M180" s="23"/>
      <c r="N180" s="9"/>
      <c r="O180" s="23"/>
      <c r="P180" s="9"/>
      <c r="Q180" s="23"/>
      <c r="R180" s="14">
        <f t="shared" si="8"/>
        <v>0</v>
      </c>
      <c r="S180" s="38"/>
    </row>
    <row r="181" spans="1:19" ht="12.75">
      <c r="A181" s="4" t="s">
        <v>106</v>
      </c>
      <c r="B181" s="6"/>
      <c r="C181" s="23"/>
      <c r="D181" s="9"/>
      <c r="E181" s="23"/>
      <c r="F181" s="9"/>
      <c r="G181" s="23"/>
      <c r="H181" s="9"/>
      <c r="I181" s="23"/>
      <c r="J181" s="9"/>
      <c r="K181" s="23"/>
      <c r="L181" s="9"/>
      <c r="M181" s="23"/>
      <c r="N181" s="9"/>
      <c r="O181" s="23"/>
      <c r="P181" s="9"/>
      <c r="Q181" s="23"/>
      <c r="R181" s="14">
        <f t="shared" si="8"/>
        <v>0</v>
      </c>
      <c r="S181" s="38"/>
    </row>
    <row r="182" spans="1:19" ht="12.75">
      <c r="A182" s="4" t="s">
        <v>107</v>
      </c>
      <c r="B182" s="6"/>
      <c r="C182" s="23"/>
      <c r="D182" s="9"/>
      <c r="E182" s="23"/>
      <c r="F182" s="9"/>
      <c r="G182" s="23"/>
      <c r="H182" s="9"/>
      <c r="I182" s="23"/>
      <c r="J182" s="9"/>
      <c r="K182" s="23"/>
      <c r="L182" s="9"/>
      <c r="M182" s="23"/>
      <c r="N182" s="9"/>
      <c r="O182" s="23"/>
      <c r="P182" s="9"/>
      <c r="Q182" s="23"/>
      <c r="R182" s="14">
        <f t="shared" si="8"/>
        <v>0</v>
      </c>
      <c r="S182" s="38"/>
    </row>
    <row r="183" spans="1:19" ht="12.75">
      <c r="A183" s="4" t="s">
        <v>108</v>
      </c>
      <c r="B183" s="6"/>
      <c r="C183" s="23"/>
      <c r="D183" s="9"/>
      <c r="E183" s="23"/>
      <c r="F183" s="9"/>
      <c r="G183" s="23"/>
      <c r="H183" s="9"/>
      <c r="I183" s="23"/>
      <c r="J183" s="9"/>
      <c r="K183" s="23"/>
      <c r="L183" s="9"/>
      <c r="M183" s="23"/>
      <c r="N183" s="9"/>
      <c r="O183" s="23"/>
      <c r="P183" s="9"/>
      <c r="Q183" s="23"/>
      <c r="R183" s="14">
        <f t="shared" si="8"/>
        <v>0</v>
      </c>
      <c r="S183" s="38"/>
    </row>
    <row r="184" spans="1:19" ht="12.75">
      <c r="A184" s="4" t="s">
        <v>109</v>
      </c>
      <c r="B184" s="6"/>
      <c r="C184" s="23"/>
      <c r="D184" s="9"/>
      <c r="E184" s="23"/>
      <c r="F184" s="9"/>
      <c r="G184" s="23"/>
      <c r="H184" s="9"/>
      <c r="I184" s="23"/>
      <c r="J184" s="9"/>
      <c r="K184" s="23"/>
      <c r="L184" s="9"/>
      <c r="M184" s="23"/>
      <c r="N184" s="9"/>
      <c r="O184" s="23"/>
      <c r="P184" s="9"/>
      <c r="Q184" s="23"/>
      <c r="R184" s="14">
        <f t="shared" si="8"/>
        <v>0</v>
      </c>
      <c r="S184" s="38"/>
    </row>
    <row r="185" spans="1:19" ht="12.75">
      <c r="A185" s="4" t="s">
        <v>110</v>
      </c>
      <c r="B185" s="6"/>
      <c r="C185" s="23"/>
      <c r="D185" s="9"/>
      <c r="E185" s="23"/>
      <c r="F185" s="9"/>
      <c r="G185" s="23"/>
      <c r="H185" s="9"/>
      <c r="I185" s="23"/>
      <c r="J185" s="9"/>
      <c r="K185" s="23"/>
      <c r="L185" s="9"/>
      <c r="M185" s="23"/>
      <c r="N185" s="9"/>
      <c r="O185" s="23"/>
      <c r="P185" s="9"/>
      <c r="Q185" s="23"/>
      <c r="R185" s="14">
        <f t="shared" si="8"/>
        <v>0</v>
      </c>
      <c r="S185" s="38"/>
    </row>
    <row r="186" spans="1:19" ht="12.75">
      <c r="A186" s="4" t="s">
        <v>111</v>
      </c>
      <c r="B186" s="6"/>
      <c r="C186" s="23"/>
      <c r="D186" s="9"/>
      <c r="E186" s="23"/>
      <c r="F186" s="9"/>
      <c r="G186" s="23"/>
      <c r="H186" s="9"/>
      <c r="I186" s="23"/>
      <c r="J186" s="9"/>
      <c r="K186" s="23"/>
      <c r="L186" s="9"/>
      <c r="M186" s="23"/>
      <c r="N186" s="9"/>
      <c r="O186" s="23"/>
      <c r="P186" s="9"/>
      <c r="Q186" s="23"/>
      <c r="R186" s="14">
        <f t="shared" si="8"/>
        <v>0</v>
      </c>
      <c r="S186" s="38"/>
    </row>
    <row r="187" spans="1:19" ht="12.75">
      <c r="A187" s="4" t="s">
        <v>112</v>
      </c>
      <c r="B187" s="6"/>
      <c r="C187" s="23"/>
      <c r="D187" s="9"/>
      <c r="E187" s="23"/>
      <c r="F187" s="9"/>
      <c r="G187" s="23"/>
      <c r="H187" s="9"/>
      <c r="I187" s="23"/>
      <c r="J187" s="9"/>
      <c r="K187" s="23"/>
      <c r="L187" s="9"/>
      <c r="M187" s="23"/>
      <c r="N187" s="9"/>
      <c r="O187" s="23"/>
      <c r="P187" s="9"/>
      <c r="Q187" s="23"/>
      <c r="R187" s="14">
        <f t="shared" si="8"/>
        <v>0</v>
      </c>
      <c r="S187" s="38"/>
    </row>
    <row r="188" spans="1:19" ht="12.75">
      <c r="A188" s="4" t="s">
        <v>113</v>
      </c>
      <c r="B188" s="6"/>
      <c r="C188" s="23"/>
      <c r="D188" s="9"/>
      <c r="E188" s="23"/>
      <c r="F188" s="9"/>
      <c r="G188" s="23"/>
      <c r="H188" s="9"/>
      <c r="I188" s="23"/>
      <c r="J188" s="9"/>
      <c r="K188" s="23"/>
      <c r="L188" s="9"/>
      <c r="M188" s="23"/>
      <c r="N188" s="9"/>
      <c r="O188" s="23"/>
      <c r="P188" s="9"/>
      <c r="Q188" s="23"/>
      <c r="R188" s="14">
        <f t="shared" si="8"/>
        <v>0</v>
      </c>
      <c r="S188" s="38"/>
    </row>
    <row r="189" spans="1:19" ht="12.75">
      <c r="A189" s="4" t="s">
        <v>114</v>
      </c>
      <c r="B189" s="6"/>
      <c r="C189" s="23"/>
      <c r="D189" s="9"/>
      <c r="E189" s="23"/>
      <c r="F189" s="9"/>
      <c r="G189" s="23"/>
      <c r="H189" s="9"/>
      <c r="I189" s="23"/>
      <c r="J189" s="9"/>
      <c r="K189" s="23"/>
      <c r="L189" s="9"/>
      <c r="M189" s="23"/>
      <c r="N189" s="9"/>
      <c r="O189" s="23"/>
      <c r="P189" s="9"/>
      <c r="Q189" s="23"/>
      <c r="R189" s="14">
        <f t="shared" si="8"/>
        <v>0</v>
      </c>
      <c r="S189" s="38"/>
    </row>
    <row r="190" spans="1:19" ht="12.75">
      <c r="A190" s="4" t="s">
        <v>115</v>
      </c>
      <c r="B190" s="6"/>
      <c r="C190" s="23"/>
      <c r="D190" s="9"/>
      <c r="E190" s="23"/>
      <c r="F190" s="9"/>
      <c r="G190" s="23"/>
      <c r="H190" s="9"/>
      <c r="I190" s="23"/>
      <c r="J190" s="9"/>
      <c r="K190" s="23"/>
      <c r="L190" s="9"/>
      <c r="M190" s="23"/>
      <c r="N190" s="9"/>
      <c r="O190" s="23"/>
      <c r="P190" s="9"/>
      <c r="Q190" s="23"/>
      <c r="R190" s="14">
        <f t="shared" si="8"/>
        <v>0</v>
      </c>
      <c r="S190" s="38"/>
    </row>
    <row r="191" spans="1:19" ht="12.75">
      <c r="A191" s="4" t="s">
        <v>116</v>
      </c>
      <c r="B191" s="6"/>
      <c r="C191" s="23"/>
      <c r="D191" s="9"/>
      <c r="E191" s="23"/>
      <c r="F191" s="9"/>
      <c r="G191" s="23"/>
      <c r="H191" s="9"/>
      <c r="I191" s="23"/>
      <c r="J191" s="9"/>
      <c r="K191" s="23"/>
      <c r="L191" s="9"/>
      <c r="M191" s="23"/>
      <c r="N191" s="9"/>
      <c r="O191" s="23"/>
      <c r="P191" s="9"/>
      <c r="Q191" s="23"/>
      <c r="R191" s="14">
        <f t="shared" si="8"/>
        <v>0</v>
      </c>
      <c r="S191" s="38"/>
    </row>
    <row r="192" spans="1:19" ht="12.75">
      <c r="A192" s="4" t="s">
        <v>117</v>
      </c>
      <c r="B192" s="6"/>
      <c r="C192" s="23"/>
      <c r="D192" s="9"/>
      <c r="E192" s="23"/>
      <c r="F192" s="9"/>
      <c r="G192" s="23"/>
      <c r="H192" s="9"/>
      <c r="I192" s="23"/>
      <c r="J192" s="9"/>
      <c r="K192" s="23"/>
      <c r="L192" s="9"/>
      <c r="M192" s="23"/>
      <c r="N192" s="9"/>
      <c r="O192" s="23"/>
      <c r="P192" s="9"/>
      <c r="Q192" s="23"/>
      <c r="R192" s="14">
        <f t="shared" si="8"/>
        <v>0</v>
      </c>
      <c r="S192" s="38"/>
    </row>
    <row r="193" spans="1:19" ht="12.75">
      <c r="A193" s="4" t="s">
        <v>118</v>
      </c>
      <c r="B193" s="6"/>
      <c r="C193" s="23"/>
      <c r="D193" s="9"/>
      <c r="E193" s="23"/>
      <c r="F193" s="9"/>
      <c r="G193" s="23"/>
      <c r="H193" s="9"/>
      <c r="I193" s="23"/>
      <c r="J193" s="9"/>
      <c r="K193" s="23"/>
      <c r="L193" s="9"/>
      <c r="M193" s="23"/>
      <c r="N193" s="9"/>
      <c r="O193" s="23"/>
      <c r="P193" s="9"/>
      <c r="Q193" s="23"/>
      <c r="R193" s="14">
        <f t="shared" si="8"/>
        <v>0</v>
      </c>
      <c r="S193" s="38"/>
    </row>
    <row r="194" spans="1:19" ht="12.75">
      <c r="A194" s="4" t="s">
        <v>119</v>
      </c>
      <c r="B194" s="6"/>
      <c r="C194" s="23"/>
      <c r="D194" s="9"/>
      <c r="E194" s="23"/>
      <c r="F194" s="9"/>
      <c r="G194" s="23"/>
      <c r="H194" s="9"/>
      <c r="I194" s="23"/>
      <c r="J194" s="9"/>
      <c r="K194" s="23"/>
      <c r="L194" s="9"/>
      <c r="M194" s="23"/>
      <c r="N194" s="9"/>
      <c r="O194" s="23"/>
      <c r="P194" s="9"/>
      <c r="Q194" s="23"/>
      <c r="R194" s="14">
        <f t="shared" si="8"/>
        <v>0</v>
      </c>
      <c r="S194" s="38"/>
    </row>
    <row r="195" spans="1:19" ht="12.75">
      <c r="A195" s="4" t="s">
        <v>120</v>
      </c>
      <c r="B195" s="6"/>
      <c r="C195" s="23"/>
      <c r="D195" s="9"/>
      <c r="E195" s="23"/>
      <c r="F195" s="9"/>
      <c r="G195" s="23"/>
      <c r="H195" s="9"/>
      <c r="I195" s="23"/>
      <c r="J195" s="9"/>
      <c r="K195" s="23"/>
      <c r="L195" s="9"/>
      <c r="M195" s="23"/>
      <c r="N195" s="9"/>
      <c r="O195" s="23"/>
      <c r="P195" s="9"/>
      <c r="Q195" s="23"/>
      <c r="R195" s="14">
        <f t="shared" si="8"/>
        <v>0</v>
      </c>
      <c r="S195" s="38"/>
    </row>
    <row r="196" spans="1:19" ht="12.75">
      <c r="A196" s="4" t="s">
        <v>121</v>
      </c>
      <c r="B196" s="6"/>
      <c r="C196" s="23"/>
      <c r="D196" s="9"/>
      <c r="E196" s="23"/>
      <c r="F196" s="9"/>
      <c r="G196" s="23"/>
      <c r="H196" s="9"/>
      <c r="I196" s="23"/>
      <c r="J196" s="9"/>
      <c r="K196" s="23"/>
      <c r="L196" s="9"/>
      <c r="M196" s="23"/>
      <c r="N196" s="9"/>
      <c r="O196" s="23"/>
      <c r="P196" s="9"/>
      <c r="Q196" s="23"/>
      <c r="R196" s="14">
        <f t="shared" si="8"/>
        <v>0</v>
      </c>
      <c r="S196" s="38"/>
    </row>
    <row r="197" spans="1:19" ht="12.75">
      <c r="A197" s="4" t="s">
        <v>122</v>
      </c>
      <c r="B197" s="6"/>
      <c r="C197" s="23"/>
      <c r="D197" s="9"/>
      <c r="E197" s="23"/>
      <c r="F197" s="9"/>
      <c r="G197" s="23"/>
      <c r="H197" s="9"/>
      <c r="I197" s="23"/>
      <c r="J197" s="9"/>
      <c r="K197" s="23"/>
      <c r="L197" s="9"/>
      <c r="M197" s="23"/>
      <c r="N197" s="9"/>
      <c r="O197" s="23"/>
      <c r="P197" s="9"/>
      <c r="Q197" s="23"/>
      <c r="R197" s="14">
        <f t="shared" si="8"/>
        <v>0</v>
      </c>
      <c r="S197" s="38"/>
    </row>
    <row r="198" spans="1:19" ht="12.75">
      <c r="A198" s="4" t="s">
        <v>123</v>
      </c>
      <c r="B198" s="6"/>
      <c r="C198" s="23"/>
      <c r="D198" s="9"/>
      <c r="E198" s="23"/>
      <c r="F198" s="9"/>
      <c r="G198" s="23"/>
      <c r="H198" s="9"/>
      <c r="I198" s="23"/>
      <c r="J198" s="9"/>
      <c r="K198" s="23"/>
      <c r="L198" s="9"/>
      <c r="M198" s="23"/>
      <c r="N198" s="9"/>
      <c r="O198" s="23"/>
      <c r="P198" s="9"/>
      <c r="Q198" s="23"/>
      <c r="R198" s="14">
        <f aca="true" t="shared" si="9" ref="R198:R205">SUM(B198:Q198)</f>
        <v>0</v>
      </c>
      <c r="S198" s="38"/>
    </row>
    <row r="199" spans="1:19" ht="12.75">
      <c r="A199" s="4" t="s">
        <v>124</v>
      </c>
      <c r="B199" s="6"/>
      <c r="C199" s="23"/>
      <c r="D199" s="9"/>
      <c r="E199" s="23"/>
      <c r="F199" s="9"/>
      <c r="G199" s="23"/>
      <c r="H199" s="9"/>
      <c r="I199" s="23"/>
      <c r="J199" s="9"/>
      <c r="K199" s="23"/>
      <c r="L199" s="9"/>
      <c r="M199" s="23"/>
      <c r="N199" s="9"/>
      <c r="O199" s="23"/>
      <c r="P199" s="9"/>
      <c r="Q199" s="23"/>
      <c r="R199" s="14">
        <f t="shared" si="9"/>
        <v>0</v>
      </c>
      <c r="S199" s="38"/>
    </row>
    <row r="200" spans="1:19" ht="12.75">
      <c r="A200" s="4" t="s">
        <v>125</v>
      </c>
      <c r="B200" s="6"/>
      <c r="C200" s="23"/>
      <c r="D200" s="9"/>
      <c r="E200" s="23"/>
      <c r="F200" s="9"/>
      <c r="G200" s="23"/>
      <c r="H200" s="9"/>
      <c r="I200" s="23"/>
      <c r="J200" s="9"/>
      <c r="K200" s="23"/>
      <c r="L200" s="9"/>
      <c r="M200" s="23"/>
      <c r="N200" s="9"/>
      <c r="O200" s="23"/>
      <c r="P200" s="9"/>
      <c r="Q200" s="23"/>
      <c r="R200" s="14">
        <f t="shared" si="9"/>
        <v>0</v>
      </c>
      <c r="S200" s="38"/>
    </row>
    <row r="201" spans="1:19" ht="12.75">
      <c r="A201" s="4" t="s">
        <v>126</v>
      </c>
      <c r="B201" s="6"/>
      <c r="C201" s="23"/>
      <c r="D201" s="9"/>
      <c r="E201" s="23"/>
      <c r="F201" s="9"/>
      <c r="G201" s="23"/>
      <c r="H201" s="9"/>
      <c r="I201" s="23"/>
      <c r="J201" s="9"/>
      <c r="K201" s="23"/>
      <c r="L201" s="9"/>
      <c r="M201" s="23"/>
      <c r="N201" s="9"/>
      <c r="O201" s="23"/>
      <c r="P201" s="9"/>
      <c r="Q201" s="23"/>
      <c r="R201" s="14">
        <f t="shared" si="9"/>
        <v>0</v>
      </c>
      <c r="S201" s="38"/>
    </row>
    <row r="202" spans="1:19" ht="12.75">
      <c r="A202" s="4" t="s">
        <v>127</v>
      </c>
      <c r="B202" s="6"/>
      <c r="C202" s="23"/>
      <c r="D202" s="9"/>
      <c r="E202" s="23"/>
      <c r="F202" s="9"/>
      <c r="G202" s="23"/>
      <c r="H202" s="9"/>
      <c r="I202" s="23"/>
      <c r="J202" s="9"/>
      <c r="K202" s="23"/>
      <c r="L202" s="9"/>
      <c r="M202" s="23"/>
      <c r="N202" s="9"/>
      <c r="O202" s="23"/>
      <c r="P202" s="9"/>
      <c r="Q202" s="23"/>
      <c r="R202" s="14">
        <f t="shared" si="9"/>
        <v>0</v>
      </c>
      <c r="S202" s="38"/>
    </row>
    <row r="203" spans="1:19" ht="12.75">
      <c r="A203" s="4" t="s">
        <v>128</v>
      </c>
      <c r="B203" s="6"/>
      <c r="C203" s="23"/>
      <c r="D203" s="9"/>
      <c r="E203" s="23"/>
      <c r="F203" s="9"/>
      <c r="G203" s="23"/>
      <c r="H203" s="9"/>
      <c r="I203" s="23"/>
      <c r="J203" s="9"/>
      <c r="K203" s="23"/>
      <c r="L203" s="9"/>
      <c r="M203" s="23"/>
      <c r="N203" s="9"/>
      <c r="O203" s="23"/>
      <c r="P203" s="9"/>
      <c r="Q203" s="23"/>
      <c r="R203" s="14">
        <f t="shared" si="9"/>
        <v>0</v>
      </c>
      <c r="S203" s="38"/>
    </row>
    <row r="204" spans="1:19" ht="12.75">
      <c r="A204" s="4" t="s">
        <v>129</v>
      </c>
      <c r="B204" s="6"/>
      <c r="C204" s="23"/>
      <c r="D204" s="9"/>
      <c r="E204" s="23"/>
      <c r="F204" s="9"/>
      <c r="G204" s="23"/>
      <c r="H204" s="9"/>
      <c r="I204" s="23"/>
      <c r="J204" s="9"/>
      <c r="K204" s="23"/>
      <c r="L204" s="9"/>
      <c r="M204" s="23"/>
      <c r="N204" s="9"/>
      <c r="O204" s="23"/>
      <c r="P204" s="9"/>
      <c r="Q204" s="23"/>
      <c r="R204" s="14">
        <f t="shared" si="9"/>
        <v>0</v>
      </c>
      <c r="S204" s="38"/>
    </row>
    <row r="205" spans="1:19" ht="13.5" thickBot="1">
      <c r="A205" s="4" t="s">
        <v>130</v>
      </c>
      <c r="B205" s="7"/>
      <c r="C205" s="24"/>
      <c r="D205" s="10"/>
      <c r="E205" s="24"/>
      <c r="F205" s="10"/>
      <c r="G205" s="24"/>
      <c r="H205" s="10"/>
      <c r="I205" s="24"/>
      <c r="J205" s="10"/>
      <c r="K205" s="24"/>
      <c r="L205" s="10"/>
      <c r="M205" s="24"/>
      <c r="N205" s="10"/>
      <c r="O205" s="24"/>
      <c r="P205" s="10"/>
      <c r="Q205" s="24"/>
      <c r="R205" s="14">
        <f t="shared" si="9"/>
        <v>0</v>
      </c>
      <c r="S205" s="3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05"/>
  <sheetViews>
    <sheetView workbookViewId="0" topLeftCell="A1">
      <pane ySplit="1545" topLeftCell="BM6" activePane="bottomLeft" state="split"/>
      <selection pane="topLeft" activeCell="M5" sqref="M5"/>
      <selection pane="bottomLeft" activeCell="A6" sqref="A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5" customWidth="1"/>
    <col min="4" max="4" width="7.7109375" style="2" customWidth="1"/>
    <col min="5" max="5" width="7.7109375" style="25" customWidth="1"/>
    <col min="6" max="6" width="7.7109375" style="2" customWidth="1"/>
    <col min="7" max="7" width="7.7109375" style="25" customWidth="1"/>
    <col min="8" max="8" width="7.7109375" style="2" customWidth="1"/>
    <col min="9" max="9" width="7.7109375" style="25" customWidth="1"/>
    <col min="10" max="10" width="7.7109375" style="2" customWidth="1"/>
    <col min="11" max="11" width="7.7109375" style="25" customWidth="1"/>
    <col min="12" max="12" width="7.7109375" style="2" customWidth="1"/>
    <col min="13" max="13" width="7.7109375" style="25" customWidth="1"/>
    <col min="14" max="14" width="7.7109375" style="2" customWidth="1"/>
    <col min="15" max="15" width="7.7109375" style="25" customWidth="1"/>
    <col min="16" max="16" width="7.7109375" style="2" customWidth="1"/>
    <col min="17" max="17" width="7.7109375" style="25" customWidth="1"/>
    <col min="18" max="18" width="2.8515625" style="11" customWidth="1"/>
    <col min="19" max="19" width="2.8515625" style="37" customWidth="1"/>
    <col min="21" max="21" width="1.57421875" style="0" bestFit="1" customWidth="1"/>
  </cols>
  <sheetData>
    <row r="1" spans="1:24" ht="12.75">
      <c r="A1" s="131" t="s">
        <v>132</v>
      </c>
      <c r="B1" s="16">
        <f aca="true" t="shared" si="0" ref="B1:Q1">SUM(B6:B506)</f>
        <v>169</v>
      </c>
      <c r="C1" s="30">
        <f t="shared" si="0"/>
        <v>156</v>
      </c>
      <c r="D1" s="16">
        <f t="shared" si="0"/>
        <v>182</v>
      </c>
      <c r="E1" s="30">
        <f t="shared" si="0"/>
        <v>143</v>
      </c>
      <c r="F1" s="16">
        <f t="shared" si="0"/>
        <v>192</v>
      </c>
      <c r="G1" s="30">
        <f t="shared" si="0"/>
        <v>128</v>
      </c>
      <c r="H1" s="16">
        <f t="shared" si="0"/>
        <v>174</v>
      </c>
      <c r="I1" s="30">
        <f t="shared" si="0"/>
        <v>146</v>
      </c>
      <c r="J1" s="16">
        <f t="shared" si="0"/>
        <v>208</v>
      </c>
      <c r="K1" s="30">
        <f t="shared" si="0"/>
        <v>127</v>
      </c>
      <c r="L1" s="16">
        <f t="shared" si="0"/>
        <v>177</v>
      </c>
      <c r="M1" s="30">
        <f t="shared" si="0"/>
        <v>158</v>
      </c>
      <c r="N1" s="16">
        <f t="shared" si="0"/>
        <v>153</v>
      </c>
      <c r="O1" s="30">
        <f t="shared" si="0"/>
        <v>182</v>
      </c>
      <c r="P1" s="16">
        <f t="shared" si="0"/>
        <v>149</v>
      </c>
      <c r="Q1" s="16">
        <f t="shared" si="0"/>
        <v>186</v>
      </c>
      <c r="T1" s="36"/>
      <c r="X1" t="s">
        <v>180</v>
      </c>
    </row>
    <row r="2" spans="1:24" ht="12.75">
      <c r="A2" s="131" t="s">
        <v>153</v>
      </c>
      <c r="B2" s="26">
        <f>B1/(B1+C1)</f>
        <v>0.52</v>
      </c>
      <c r="C2" s="31">
        <f>C1/(C1+B1)</f>
        <v>0.48</v>
      </c>
      <c r="D2" s="26">
        <f>D1/(D1+E1)</f>
        <v>0.56</v>
      </c>
      <c r="E2" s="31">
        <f>E1/(E1+D1)</f>
        <v>0.44</v>
      </c>
      <c r="F2" s="26">
        <f>F1/(F1+G1)</f>
        <v>0.6</v>
      </c>
      <c r="G2" s="31">
        <f>G1/(G1+F1)</f>
        <v>0.4</v>
      </c>
      <c r="H2" s="26">
        <f>H1/(H1+I1)</f>
        <v>0.54375</v>
      </c>
      <c r="I2" s="31">
        <f>I1/(I1+H1)</f>
        <v>0.45625</v>
      </c>
      <c r="J2" s="26">
        <f>J1/(J1+K1)</f>
        <v>0.6208955223880597</v>
      </c>
      <c r="K2" s="31">
        <f>K1/(K1+J1)</f>
        <v>0.37910447761194027</v>
      </c>
      <c r="L2" s="26">
        <f>L1/(L1+M1)</f>
        <v>0.5283582089552239</v>
      </c>
      <c r="M2" s="31">
        <f>M1/(M1+L1)</f>
        <v>0.4716417910447761</v>
      </c>
      <c r="N2" s="26">
        <f>N1/(N1+O1)</f>
        <v>0.45671641791044776</v>
      </c>
      <c r="O2" s="31">
        <f>O1/(O1+N1)</f>
        <v>0.5432835820895522</v>
      </c>
      <c r="P2" s="26">
        <f>P1/(P1+Q1)</f>
        <v>0.44477611940298506</v>
      </c>
      <c r="Q2" s="26">
        <f>Q1/(Q1+P1)</f>
        <v>0.5552238805970149</v>
      </c>
      <c r="T2" s="36"/>
      <c r="X2" t="s">
        <v>162</v>
      </c>
    </row>
    <row r="3" spans="1:24" ht="12.75">
      <c r="A3" s="132" t="s">
        <v>131</v>
      </c>
      <c r="B3" s="17">
        <f aca="true" t="shared" si="1" ref="B3:Q3">COUNTA(B6:B506)</f>
        <v>65</v>
      </c>
      <c r="C3" s="32">
        <f t="shared" si="1"/>
        <v>65</v>
      </c>
      <c r="D3" s="17">
        <f t="shared" si="1"/>
        <v>65</v>
      </c>
      <c r="E3" s="17">
        <f t="shared" si="1"/>
        <v>65</v>
      </c>
      <c r="F3" s="35">
        <f t="shared" si="1"/>
        <v>64</v>
      </c>
      <c r="G3" s="32">
        <f t="shared" si="1"/>
        <v>64</v>
      </c>
      <c r="H3" s="17">
        <f t="shared" si="1"/>
        <v>64</v>
      </c>
      <c r="I3" s="32">
        <f t="shared" si="1"/>
        <v>64</v>
      </c>
      <c r="J3" s="17">
        <f t="shared" si="1"/>
        <v>67</v>
      </c>
      <c r="K3" s="32">
        <f t="shared" si="1"/>
        <v>67</v>
      </c>
      <c r="L3" s="17">
        <f t="shared" si="1"/>
        <v>67</v>
      </c>
      <c r="M3" s="32">
        <f t="shared" si="1"/>
        <v>67</v>
      </c>
      <c r="N3" s="17">
        <f t="shared" si="1"/>
        <v>67</v>
      </c>
      <c r="O3" s="32">
        <f t="shared" si="1"/>
        <v>67</v>
      </c>
      <c r="P3" s="17">
        <f t="shared" si="1"/>
        <v>67</v>
      </c>
      <c r="Q3" s="17">
        <f t="shared" si="1"/>
        <v>67</v>
      </c>
      <c r="X3" t="s">
        <v>191</v>
      </c>
    </row>
    <row r="4" spans="1:24" ht="12.75">
      <c r="A4" s="132" t="s">
        <v>133</v>
      </c>
      <c r="B4" s="18">
        <f aca="true" t="shared" si="2" ref="B4:Q4">COUNTIF(B6:B506,"&gt;2")/B3</f>
        <v>0.5384615384615384</v>
      </c>
      <c r="C4" s="33">
        <f t="shared" si="2"/>
        <v>0.46153846153846156</v>
      </c>
      <c r="D4" s="18">
        <f t="shared" si="2"/>
        <v>0.6307692307692307</v>
      </c>
      <c r="E4" s="33">
        <f t="shared" si="2"/>
        <v>0.36923076923076925</v>
      </c>
      <c r="F4" s="18">
        <f t="shared" si="2"/>
        <v>0.609375</v>
      </c>
      <c r="G4" s="33">
        <f t="shared" si="2"/>
        <v>0.390625</v>
      </c>
      <c r="H4" s="18">
        <f t="shared" si="2"/>
        <v>0.515625</v>
      </c>
      <c r="I4" s="33">
        <f t="shared" si="2"/>
        <v>0.484375</v>
      </c>
      <c r="J4" s="18">
        <f t="shared" si="2"/>
        <v>0.6865671641791045</v>
      </c>
      <c r="K4" s="33">
        <f t="shared" si="2"/>
        <v>0.31343283582089554</v>
      </c>
      <c r="L4" s="18">
        <f t="shared" si="2"/>
        <v>0.5223880597014925</v>
      </c>
      <c r="M4" s="33">
        <f t="shared" si="2"/>
        <v>0.47761194029850745</v>
      </c>
      <c r="N4" s="18">
        <f t="shared" si="2"/>
        <v>0.4626865671641791</v>
      </c>
      <c r="O4" s="33">
        <f t="shared" si="2"/>
        <v>0.5373134328358209</v>
      </c>
      <c r="P4" s="18">
        <f t="shared" si="2"/>
        <v>0.4925373134328358</v>
      </c>
      <c r="Q4" s="18">
        <f t="shared" si="2"/>
        <v>0.5074626865671642</v>
      </c>
      <c r="X4" t="s">
        <v>170</v>
      </c>
    </row>
    <row r="5" spans="1:24" ht="13.5" thickBot="1">
      <c r="A5" s="3"/>
      <c r="B5" s="20" t="s">
        <v>193</v>
      </c>
      <c r="C5" s="34" t="s">
        <v>244</v>
      </c>
      <c r="D5" s="29" t="s">
        <v>191</v>
      </c>
      <c r="E5" s="34" t="s">
        <v>243</v>
      </c>
      <c r="F5" s="29" t="s">
        <v>245</v>
      </c>
      <c r="G5" s="21" t="s">
        <v>135</v>
      </c>
      <c r="H5" s="19" t="s">
        <v>246</v>
      </c>
      <c r="I5" s="21" t="s">
        <v>158</v>
      </c>
      <c r="J5" s="19" t="s">
        <v>247</v>
      </c>
      <c r="K5" s="34" t="s">
        <v>249</v>
      </c>
      <c r="L5" s="29" t="s">
        <v>248</v>
      </c>
      <c r="M5" s="34" t="s">
        <v>176</v>
      </c>
      <c r="N5" s="133" t="s">
        <v>250</v>
      </c>
      <c r="O5" s="34" t="s">
        <v>190</v>
      </c>
      <c r="P5" s="29" t="s">
        <v>134</v>
      </c>
      <c r="Q5" s="21" t="s">
        <v>146</v>
      </c>
      <c r="X5" t="s">
        <v>163</v>
      </c>
    </row>
    <row r="6" spans="1:24" ht="12.75">
      <c r="A6" s="4" t="s">
        <v>186</v>
      </c>
      <c r="B6" s="5">
        <v>3</v>
      </c>
      <c r="C6" s="22">
        <v>2</v>
      </c>
      <c r="D6" s="8">
        <v>4</v>
      </c>
      <c r="E6" s="22">
        <v>1</v>
      </c>
      <c r="F6" s="8">
        <v>5</v>
      </c>
      <c r="G6" s="22">
        <v>0</v>
      </c>
      <c r="H6" s="8">
        <v>0</v>
      </c>
      <c r="I6" s="22">
        <v>5</v>
      </c>
      <c r="J6" s="8">
        <v>3</v>
      </c>
      <c r="K6" s="22">
        <v>2</v>
      </c>
      <c r="L6" s="8">
        <v>1</v>
      </c>
      <c r="M6" s="22">
        <v>4</v>
      </c>
      <c r="N6" s="8">
        <v>3</v>
      </c>
      <c r="O6" s="22">
        <v>2</v>
      </c>
      <c r="P6" s="8">
        <v>1</v>
      </c>
      <c r="Q6" s="22">
        <v>4</v>
      </c>
      <c r="R6" s="14">
        <f aca="true" t="shared" si="3" ref="R6:R37">SUM(B6:Q6)</f>
        <v>40</v>
      </c>
      <c r="S6" s="38"/>
      <c r="T6" s="12" t="s">
        <v>151</v>
      </c>
      <c r="X6" t="s">
        <v>160</v>
      </c>
    </row>
    <row r="7" spans="1:24" ht="12.75">
      <c r="A7" s="4" t="s">
        <v>146</v>
      </c>
      <c r="B7" s="6">
        <v>5</v>
      </c>
      <c r="C7" s="23">
        <v>0</v>
      </c>
      <c r="D7" s="9">
        <v>1</v>
      </c>
      <c r="E7" s="23">
        <v>4</v>
      </c>
      <c r="F7" s="9">
        <v>5</v>
      </c>
      <c r="G7" s="23">
        <v>0</v>
      </c>
      <c r="H7" s="9">
        <v>1</v>
      </c>
      <c r="I7" s="23">
        <v>4</v>
      </c>
      <c r="J7" s="9">
        <v>5</v>
      </c>
      <c r="K7" s="23">
        <v>0</v>
      </c>
      <c r="L7" s="9">
        <v>0</v>
      </c>
      <c r="M7" s="23">
        <v>5</v>
      </c>
      <c r="N7" s="9">
        <v>1</v>
      </c>
      <c r="O7" s="23">
        <v>4</v>
      </c>
      <c r="P7" s="9">
        <v>0</v>
      </c>
      <c r="Q7" s="23">
        <v>5</v>
      </c>
      <c r="R7" s="14">
        <f t="shared" si="3"/>
        <v>40</v>
      </c>
      <c r="S7" s="38"/>
      <c r="T7">
        <f>$B1</f>
        <v>169</v>
      </c>
      <c r="U7" t="s">
        <v>157</v>
      </c>
      <c r="V7" t="str">
        <f>$X$1</f>
        <v>Crono801</v>
      </c>
      <c r="X7" t="s">
        <v>219</v>
      </c>
    </row>
    <row r="8" spans="1:24" ht="12.75">
      <c r="A8" s="4" t="s">
        <v>192</v>
      </c>
      <c r="B8" s="6">
        <v>1</v>
      </c>
      <c r="C8" s="23">
        <v>4</v>
      </c>
      <c r="D8" s="9">
        <v>0</v>
      </c>
      <c r="E8" s="23">
        <v>5</v>
      </c>
      <c r="F8" s="9">
        <v>5</v>
      </c>
      <c r="G8" s="23">
        <v>0</v>
      </c>
      <c r="H8" s="9">
        <v>5</v>
      </c>
      <c r="I8" s="23">
        <v>0</v>
      </c>
      <c r="J8" s="9">
        <v>5</v>
      </c>
      <c r="K8" s="23">
        <v>0</v>
      </c>
      <c r="L8" s="9">
        <v>3</v>
      </c>
      <c r="M8" s="23">
        <v>2</v>
      </c>
      <c r="N8" s="9">
        <v>0</v>
      </c>
      <c r="O8" s="23">
        <v>5</v>
      </c>
      <c r="P8" s="9">
        <v>0</v>
      </c>
      <c r="Q8" s="23">
        <v>5</v>
      </c>
      <c r="R8" s="14">
        <f t="shared" si="3"/>
        <v>40</v>
      </c>
      <c r="S8" s="38"/>
      <c r="T8">
        <f>$C1</f>
        <v>156</v>
      </c>
      <c r="U8" t="s">
        <v>157</v>
      </c>
      <c r="V8" t="str">
        <f>$X$2</f>
        <v>neonreaper</v>
      </c>
      <c r="X8" t="s">
        <v>158</v>
      </c>
    </row>
    <row r="9" spans="1:24" ht="12.75">
      <c r="A9" s="4" t="s">
        <v>245</v>
      </c>
      <c r="B9" s="6">
        <v>2</v>
      </c>
      <c r="C9" s="23">
        <v>3</v>
      </c>
      <c r="D9" s="9">
        <v>3</v>
      </c>
      <c r="E9" s="23">
        <v>2</v>
      </c>
      <c r="F9" s="9">
        <v>5</v>
      </c>
      <c r="G9" s="23">
        <v>0</v>
      </c>
      <c r="H9" s="9">
        <v>2</v>
      </c>
      <c r="I9" s="23">
        <v>3</v>
      </c>
      <c r="J9" s="9">
        <v>3</v>
      </c>
      <c r="K9" s="23">
        <v>2</v>
      </c>
      <c r="L9" s="9">
        <v>1</v>
      </c>
      <c r="M9" s="23">
        <v>4</v>
      </c>
      <c r="N9" s="9">
        <v>3</v>
      </c>
      <c r="O9" s="23">
        <v>2</v>
      </c>
      <c r="P9" s="9">
        <v>1</v>
      </c>
      <c r="Q9" s="23">
        <v>4</v>
      </c>
      <c r="R9" s="14">
        <f t="shared" si="3"/>
        <v>40</v>
      </c>
      <c r="S9" s="38"/>
      <c r="V9" s="27" t="s">
        <v>154</v>
      </c>
      <c r="X9" t="s">
        <v>168</v>
      </c>
    </row>
    <row r="10" spans="1:24" ht="12.75">
      <c r="A10" s="4" t="s">
        <v>271</v>
      </c>
      <c r="B10" s="6">
        <v>3</v>
      </c>
      <c r="C10" s="23">
        <v>2</v>
      </c>
      <c r="D10" s="9">
        <v>4</v>
      </c>
      <c r="E10" s="23">
        <v>1</v>
      </c>
      <c r="F10" s="9">
        <v>4</v>
      </c>
      <c r="G10" s="23">
        <v>1</v>
      </c>
      <c r="H10" s="9">
        <v>4</v>
      </c>
      <c r="I10" s="23">
        <v>1</v>
      </c>
      <c r="J10" s="9">
        <v>2</v>
      </c>
      <c r="K10" s="23">
        <v>3</v>
      </c>
      <c r="L10" s="9">
        <v>3</v>
      </c>
      <c r="M10" s="23">
        <v>2</v>
      </c>
      <c r="N10" s="9">
        <v>2</v>
      </c>
      <c r="O10" s="23">
        <v>3</v>
      </c>
      <c r="P10" s="9">
        <v>3</v>
      </c>
      <c r="Q10" s="23">
        <v>2</v>
      </c>
      <c r="R10" s="14">
        <f t="shared" si="3"/>
        <v>40</v>
      </c>
      <c r="S10" s="38"/>
      <c r="T10">
        <f>$D1</f>
        <v>182</v>
      </c>
      <c r="U10" t="s">
        <v>157</v>
      </c>
      <c r="V10" t="str">
        <f>$X$3</f>
        <v>stingers</v>
      </c>
      <c r="X10" t="s">
        <v>177</v>
      </c>
    </row>
    <row r="11" spans="1:24" ht="12.75">
      <c r="A11" s="4" t="s">
        <v>143</v>
      </c>
      <c r="B11" s="6">
        <v>3</v>
      </c>
      <c r="C11" s="23">
        <v>2</v>
      </c>
      <c r="D11" s="9">
        <v>2</v>
      </c>
      <c r="E11" s="23">
        <v>3</v>
      </c>
      <c r="F11" s="9">
        <v>0</v>
      </c>
      <c r="G11" s="23">
        <v>5</v>
      </c>
      <c r="H11" s="9">
        <v>1</v>
      </c>
      <c r="I11" s="23">
        <v>4</v>
      </c>
      <c r="J11" s="9">
        <v>2</v>
      </c>
      <c r="K11" s="23">
        <v>3</v>
      </c>
      <c r="L11" s="9">
        <v>5</v>
      </c>
      <c r="M11" s="23">
        <v>0</v>
      </c>
      <c r="N11" s="9">
        <v>3</v>
      </c>
      <c r="O11" s="23">
        <v>2</v>
      </c>
      <c r="P11" s="9">
        <v>4</v>
      </c>
      <c r="Q11" s="23">
        <v>1</v>
      </c>
      <c r="R11" s="14">
        <f t="shared" si="3"/>
        <v>40</v>
      </c>
      <c r="S11" s="38"/>
      <c r="T11">
        <f>$E1</f>
        <v>143</v>
      </c>
      <c r="U11" t="s">
        <v>157</v>
      </c>
      <c r="V11" t="str">
        <f>$X$4</f>
        <v>Eeeevil Overlord</v>
      </c>
      <c r="X11" t="s">
        <v>179</v>
      </c>
    </row>
    <row r="12" spans="1:24" ht="12.75">
      <c r="A12" s="4" t="s">
        <v>135</v>
      </c>
      <c r="B12" s="6">
        <v>0</v>
      </c>
      <c r="C12" s="23">
        <v>5</v>
      </c>
      <c r="D12" s="9">
        <v>1</v>
      </c>
      <c r="E12" s="23">
        <v>4</v>
      </c>
      <c r="F12" s="9">
        <v>0</v>
      </c>
      <c r="G12" s="23">
        <v>5</v>
      </c>
      <c r="H12" s="9">
        <v>0</v>
      </c>
      <c r="I12" s="23">
        <v>5</v>
      </c>
      <c r="J12" s="9">
        <v>4</v>
      </c>
      <c r="K12" s="23">
        <v>1</v>
      </c>
      <c r="L12" s="9">
        <v>0</v>
      </c>
      <c r="M12" s="23">
        <v>5</v>
      </c>
      <c r="N12" s="9">
        <v>4</v>
      </c>
      <c r="O12" s="23">
        <v>1</v>
      </c>
      <c r="P12" s="9">
        <v>2</v>
      </c>
      <c r="Q12" s="23">
        <v>3</v>
      </c>
      <c r="R12" s="14">
        <f t="shared" si="3"/>
        <v>40</v>
      </c>
      <c r="S12" s="38"/>
      <c r="V12" s="27" t="s">
        <v>154</v>
      </c>
      <c r="X12" t="s">
        <v>176</v>
      </c>
    </row>
    <row r="13" spans="1:24" ht="12.75">
      <c r="A13" s="4" t="s">
        <v>137</v>
      </c>
      <c r="B13" s="6">
        <v>3</v>
      </c>
      <c r="C13" s="23">
        <v>2</v>
      </c>
      <c r="D13" s="9">
        <v>3</v>
      </c>
      <c r="E13" s="23">
        <v>2</v>
      </c>
      <c r="F13" s="9">
        <v>1</v>
      </c>
      <c r="G13" s="23">
        <v>4</v>
      </c>
      <c r="H13" s="9">
        <v>5</v>
      </c>
      <c r="I13" s="23">
        <v>0</v>
      </c>
      <c r="J13" s="9">
        <v>3</v>
      </c>
      <c r="K13" s="23">
        <v>2</v>
      </c>
      <c r="L13" s="9">
        <v>4</v>
      </c>
      <c r="M13" s="23">
        <v>1</v>
      </c>
      <c r="N13" s="9">
        <v>0</v>
      </c>
      <c r="O13" s="23">
        <v>5</v>
      </c>
      <c r="P13" s="9">
        <v>0</v>
      </c>
      <c r="Q13" s="23">
        <v>5</v>
      </c>
      <c r="R13" s="14">
        <f t="shared" si="3"/>
        <v>40</v>
      </c>
      <c r="S13" s="38"/>
      <c r="T13">
        <f>$F1</f>
        <v>192</v>
      </c>
      <c r="U13" t="s">
        <v>157</v>
      </c>
      <c r="V13" t="str">
        <f>$X$5</f>
        <v>KleenexTissue50</v>
      </c>
      <c r="X13" t="s">
        <v>159</v>
      </c>
    </row>
    <row r="14" spans="1:24" ht="12.75">
      <c r="A14" s="4" t="s">
        <v>304</v>
      </c>
      <c r="B14" s="6">
        <v>1</v>
      </c>
      <c r="C14" s="23">
        <v>4</v>
      </c>
      <c r="D14" s="9">
        <v>1</v>
      </c>
      <c r="E14" s="23">
        <v>4</v>
      </c>
      <c r="F14" s="9">
        <v>4</v>
      </c>
      <c r="G14" s="23">
        <v>1</v>
      </c>
      <c r="H14" s="9">
        <v>2</v>
      </c>
      <c r="I14" s="23">
        <v>3</v>
      </c>
      <c r="J14" s="9">
        <v>4</v>
      </c>
      <c r="K14" s="23">
        <v>1</v>
      </c>
      <c r="L14" s="9">
        <v>4</v>
      </c>
      <c r="M14" s="23">
        <v>1</v>
      </c>
      <c r="N14" s="9">
        <v>0</v>
      </c>
      <c r="O14" s="23">
        <v>5</v>
      </c>
      <c r="P14" s="9">
        <v>2</v>
      </c>
      <c r="Q14" s="23">
        <v>3</v>
      </c>
      <c r="R14" s="14">
        <f t="shared" si="3"/>
        <v>40</v>
      </c>
      <c r="S14" s="38"/>
      <c r="T14">
        <f>$G1</f>
        <v>128</v>
      </c>
      <c r="U14" t="s">
        <v>157</v>
      </c>
      <c r="V14" t="str">
        <f>$X$6</f>
        <v>raytan7585</v>
      </c>
      <c r="X14" t="s">
        <v>175</v>
      </c>
    </row>
    <row r="15" spans="1:24" ht="12.75">
      <c r="A15" s="4" t="s">
        <v>232</v>
      </c>
      <c r="B15" s="6">
        <v>4</v>
      </c>
      <c r="C15" s="23">
        <v>1</v>
      </c>
      <c r="D15" s="9">
        <v>4</v>
      </c>
      <c r="E15" s="23">
        <v>1</v>
      </c>
      <c r="F15" s="9">
        <v>1</v>
      </c>
      <c r="G15" s="23">
        <v>4</v>
      </c>
      <c r="H15" s="9">
        <v>5</v>
      </c>
      <c r="I15" s="23">
        <v>0</v>
      </c>
      <c r="J15" s="9">
        <v>3</v>
      </c>
      <c r="K15" s="23">
        <v>2</v>
      </c>
      <c r="L15" s="9">
        <v>4</v>
      </c>
      <c r="M15" s="23">
        <v>1</v>
      </c>
      <c r="N15" s="9">
        <v>3</v>
      </c>
      <c r="O15" s="23">
        <v>2</v>
      </c>
      <c r="P15" s="9">
        <v>1</v>
      </c>
      <c r="Q15" s="23">
        <v>4</v>
      </c>
      <c r="R15" s="14">
        <f t="shared" si="3"/>
        <v>40</v>
      </c>
      <c r="S15" s="38"/>
      <c r="V15" s="27" t="s">
        <v>154</v>
      </c>
      <c r="X15" t="s">
        <v>134</v>
      </c>
    </row>
    <row r="16" spans="1:24" ht="12.75">
      <c r="A16" s="4" t="s">
        <v>195</v>
      </c>
      <c r="B16" s="6">
        <v>3</v>
      </c>
      <c r="C16" s="23">
        <v>2</v>
      </c>
      <c r="D16" s="9">
        <v>4</v>
      </c>
      <c r="E16" s="23">
        <v>1</v>
      </c>
      <c r="F16" s="9">
        <v>1</v>
      </c>
      <c r="G16" s="23">
        <v>4</v>
      </c>
      <c r="H16" s="9">
        <v>3</v>
      </c>
      <c r="I16" s="23">
        <v>2</v>
      </c>
      <c r="J16" s="9">
        <v>4</v>
      </c>
      <c r="K16" s="23">
        <v>1</v>
      </c>
      <c r="L16" s="9">
        <v>2</v>
      </c>
      <c r="M16" s="23">
        <v>3</v>
      </c>
      <c r="N16" s="9">
        <v>3</v>
      </c>
      <c r="O16" s="23">
        <v>2</v>
      </c>
      <c r="P16" s="9">
        <v>3</v>
      </c>
      <c r="Q16" s="23">
        <v>2</v>
      </c>
      <c r="R16" s="14">
        <f t="shared" si="3"/>
        <v>40</v>
      </c>
      <c r="S16" s="38"/>
      <c r="T16">
        <f>$H1</f>
        <v>174</v>
      </c>
      <c r="U16" t="s">
        <v>157</v>
      </c>
      <c r="V16" t="str">
        <f>$X$7</f>
        <v>DpOblivion</v>
      </c>
      <c r="X16" t="s">
        <v>141</v>
      </c>
    </row>
    <row r="17" spans="1:22" ht="12.75">
      <c r="A17" s="4" t="s">
        <v>277</v>
      </c>
      <c r="B17" s="6">
        <v>5</v>
      </c>
      <c r="C17" s="23">
        <v>0</v>
      </c>
      <c r="D17" s="9">
        <v>5</v>
      </c>
      <c r="E17" s="23">
        <v>0</v>
      </c>
      <c r="F17" s="9">
        <v>5</v>
      </c>
      <c r="G17" s="23">
        <v>0</v>
      </c>
      <c r="H17" s="9">
        <v>5</v>
      </c>
      <c r="I17" s="23">
        <v>0</v>
      </c>
      <c r="J17" s="9">
        <v>0</v>
      </c>
      <c r="K17" s="23">
        <v>5</v>
      </c>
      <c r="L17" s="9">
        <v>0</v>
      </c>
      <c r="M17" s="23">
        <v>5</v>
      </c>
      <c r="N17" s="9">
        <v>0</v>
      </c>
      <c r="O17" s="23">
        <v>5</v>
      </c>
      <c r="P17" s="9">
        <v>0</v>
      </c>
      <c r="Q17" s="23">
        <v>5</v>
      </c>
      <c r="R17" s="14">
        <f t="shared" si="3"/>
        <v>40</v>
      </c>
      <c r="S17" s="38"/>
      <c r="T17">
        <f>$I1</f>
        <v>146</v>
      </c>
      <c r="U17" t="s">
        <v>157</v>
      </c>
      <c r="V17" t="str">
        <f>$X$8</f>
        <v>th3l3fty</v>
      </c>
    </row>
    <row r="18" spans="1:22" ht="12.75">
      <c r="A18" s="4" t="s">
        <v>144</v>
      </c>
      <c r="B18" s="6">
        <v>1</v>
      </c>
      <c r="C18" s="23">
        <v>4</v>
      </c>
      <c r="D18" s="9">
        <v>1</v>
      </c>
      <c r="E18" s="23">
        <v>4</v>
      </c>
      <c r="F18" s="9">
        <v>1</v>
      </c>
      <c r="G18" s="23">
        <v>4</v>
      </c>
      <c r="H18" s="9">
        <v>3</v>
      </c>
      <c r="I18" s="23">
        <v>2</v>
      </c>
      <c r="J18" s="9">
        <v>3</v>
      </c>
      <c r="K18" s="23">
        <v>2</v>
      </c>
      <c r="L18" s="9">
        <v>3</v>
      </c>
      <c r="M18" s="23">
        <v>2</v>
      </c>
      <c r="N18" s="9">
        <v>1</v>
      </c>
      <c r="O18" s="23">
        <v>4</v>
      </c>
      <c r="P18" s="9">
        <v>4</v>
      </c>
      <c r="Q18" s="23">
        <v>1</v>
      </c>
      <c r="R18" s="14">
        <f t="shared" si="3"/>
        <v>40</v>
      </c>
      <c r="S18" s="38"/>
      <c r="V18" s="27" t="s">
        <v>154</v>
      </c>
    </row>
    <row r="19" spans="1:22" ht="12.75">
      <c r="A19" s="4" t="s">
        <v>138</v>
      </c>
      <c r="B19" s="6">
        <v>0</v>
      </c>
      <c r="C19" s="23">
        <v>5</v>
      </c>
      <c r="D19" s="9">
        <v>2</v>
      </c>
      <c r="E19" s="23">
        <v>3</v>
      </c>
      <c r="F19" s="9">
        <v>1</v>
      </c>
      <c r="G19" s="23">
        <v>4</v>
      </c>
      <c r="H19" s="9">
        <v>0</v>
      </c>
      <c r="I19" s="23">
        <v>5</v>
      </c>
      <c r="J19" s="9">
        <v>4</v>
      </c>
      <c r="K19" s="23">
        <v>1</v>
      </c>
      <c r="L19" s="9">
        <v>0</v>
      </c>
      <c r="M19" s="23">
        <v>5</v>
      </c>
      <c r="N19" s="9">
        <v>1</v>
      </c>
      <c r="O19" s="23">
        <v>4</v>
      </c>
      <c r="P19" s="9">
        <v>2</v>
      </c>
      <c r="Q19" s="23">
        <v>3</v>
      </c>
      <c r="R19" s="14">
        <f t="shared" si="3"/>
        <v>40</v>
      </c>
      <c r="S19" s="38"/>
      <c r="T19">
        <f>$J1</f>
        <v>208</v>
      </c>
      <c r="U19" t="s">
        <v>157</v>
      </c>
      <c r="V19" t="str">
        <f>$X$9</f>
        <v>FFDragon</v>
      </c>
    </row>
    <row r="20" spans="1:22" ht="12.75">
      <c r="A20" s="4" t="s">
        <v>251</v>
      </c>
      <c r="B20" s="6">
        <v>3</v>
      </c>
      <c r="C20" s="23">
        <v>2</v>
      </c>
      <c r="D20" s="9">
        <v>3</v>
      </c>
      <c r="E20" s="23">
        <v>2</v>
      </c>
      <c r="F20" s="9">
        <v>3</v>
      </c>
      <c r="G20" s="23">
        <v>2</v>
      </c>
      <c r="H20" s="9">
        <v>2</v>
      </c>
      <c r="I20" s="23">
        <v>3</v>
      </c>
      <c r="J20" s="9">
        <v>3</v>
      </c>
      <c r="K20" s="23">
        <v>2</v>
      </c>
      <c r="L20" s="9">
        <v>1</v>
      </c>
      <c r="M20" s="23">
        <v>4</v>
      </c>
      <c r="N20" s="9">
        <v>3</v>
      </c>
      <c r="O20" s="23">
        <v>2</v>
      </c>
      <c r="P20" s="9">
        <v>3</v>
      </c>
      <c r="Q20" s="23">
        <v>2</v>
      </c>
      <c r="R20" s="14">
        <f t="shared" si="3"/>
        <v>40</v>
      </c>
      <c r="S20" s="38"/>
      <c r="T20">
        <f>$K1</f>
        <v>127</v>
      </c>
      <c r="U20" t="s">
        <v>157</v>
      </c>
      <c r="V20" t="str">
        <f>$X$10</f>
        <v>X_Dante_X</v>
      </c>
    </row>
    <row r="21" spans="1:22" ht="12.75">
      <c r="A21" s="4" t="s">
        <v>253</v>
      </c>
      <c r="B21" s="6">
        <v>1</v>
      </c>
      <c r="C21" s="23">
        <v>4</v>
      </c>
      <c r="D21" s="9">
        <v>4</v>
      </c>
      <c r="E21" s="23">
        <v>1</v>
      </c>
      <c r="F21" s="9">
        <v>1</v>
      </c>
      <c r="G21" s="23">
        <v>4</v>
      </c>
      <c r="H21" s="9">
        <v>5</v>
      </c>
      <c r="I21" s="23">
        <v>0</v>
      </c>
      <c r="J21" s="9">
        <v>5</v>
      </c>
      <c r="K21" s="23">
        <v>0</v>
      </c>
      <c r="L21" s="9">
        <v>0</v>
      </c>
      <c r="M21" s="23">
        <v>5</v>
      </c>
      <c r="N21" s="9">
        <v>5</v>
      </c>
      <c r="O21" s="23">
        <v>0</v>
      </c>
      <c r="P21" s="9">
        <v>3</v>
      </c>
      <c r="Q21" s="23">
        <v>2</v>
      </c>
      <c r="R21" s="14">
        <f t="shared" si="3"/>
        <v>40</v>
      </c>
      <c r="S21" s="38"/>
      <c r="V21" s="27" t="s">
        <v>154</v>
      </c>
    </row>
    <row r="22" spans="1:22" ht="12.75">
      <c r="A22" s="4" t="s">
        <v>243</v>
      </c>
      <c r="B22" s="6">
        <v>2</v>
      </c>
      <c r="C22" s="23">
        <v>3</v>
      </c>
      <c r="D22" s="9">
        <v>0</v>
      </c>
      <c r="E22" s="23">
        <v>5</v>
      </c>
      <c r="F22" s="9">
        <v>3</v>
      </c>
      <c r="G22" s="23">
        <v>2</v>
      </c>
      <c r="H22" s="9">
        <v>1</v>
      </c>
      <c r="I22" s="23">
        <v>4</v>
      </c>
      <c r="J22" s="9">
        <v>2</v>
      </c>
      <c r="K22" s="23">
        <v>3</v>
      </c>
      <c r="L22" s="9">
        <v>4</v>
      </c>
      <c r="M22" s="23">
        <v>1</v>
      </c>
      <c r="N22" s="9">
        <v>4</v>
      </c>
      <c r="O22" s="23">
        <v>1</v>
      </c>
      <c r="P22" s="9">
        <v>4</v>
      </c>
      <c r="Q22" s="23">
        <v>1</v>
      </c>
      <c r="R22" s="14">
        <f t="shared" si="3"/>
        <v>40</v>
      </c>
      <c r="S22" s="38"/>
      <c r="T22">
        <f>$L1</f>
        <v>177</v>
      </c>
      <c r="U22" t="s">
        <v>157</v>
      </c>
      <c r="V22" t="str">
        <f>$X$11</f>
        <v>Sir Chris</v>
      </c>
    </row>
    <row r="23" spans="1:22" ht="12.75">
      <c r="A23" s="4" t="s">
        <v>142</v>
      </c>
      <c r="B23" s="6">
        <v>1</v>
      </c>
      <c r="C23" s="23">
        <v>4</v>
      </c>
      <c r="D23" s="9">
        <v>5</v>
      </c>
      <c r="E23" s="23">
        <v>0</v>
      </c>
      <c r="F23" s="9">
        <v>3</v>
      </c>
      <c r="G23" s="23">
        <v>2</v>
      </c>
      <c r="H23" s="9">
        <v>3</v>
      </c>
      <c r="I23" s="23">
        <v>2</v>
      </c>
      <c r="J23" s="9">
        <v>1</v>
      </c>
      <c r="K23" s="23">
        <v>4</v>
      </c>
      <c r="L23" s="9">
        <v>3</v>
      </c>
      <c r="M23" s="23">
        <v>2</v>
      </c>
      <c r="N23" s="9">
        <v>4</v>
      </c>
      <c r="O23" s="23">
        <v>1</v>
      </c>
      <c r="P23" s="9">
        <v>0</v>
      </c>
      <c r="Q23" s="23">
        <v>5</v>
      </c>
      <c r="R23" s="14">
        <f t="shared" si="3"/>
        <v>40</v>
      </c>
      <c r="S23" s="38"/>
      <c r="T23">
        <f>$M1</f>
        <v>158</v>
      </c>
      <c r="U23" t="s">
        <v>157</v>
      </c>
      <c r="V23" t="str">
        <f>$X$12</f>
        <v>Shake</v>
      </c>
    </row>
    <row r="24" spans="1:22" ht="12.75">
      <c r="A24" s="4" t="s">
        <v>189</v>
      </c>
      <c r="B24" s="6">
        <v>2</v>
      </c>
      <c r="C24" s="23">
        <v>3</v>
      </c>
      <c r="D24" s="9">
        <v>5</v>
      </c>
      <c r="E24" s="23">
        <v>0</v>
      </c>
      <c r="F24" s="9">
        <v>1</v>
      </c>
      <c r="G24" s="23">
        <v>4</v>
      </c>
      <c r="H24" s="9">
        <v>4</v>
      </c>
      <c r="I24" s="23">
        <v>1</v>
      </c>
      <c r="J24" s="9">
        <v>3</v>
      </c>
      <c r="K24" s="23">
        <v>2</v>
      </c>
      <c r="L24" s="9">
        <v>0</v>
      </c>
      <c r="M24" s="23">
        <v>5</v>
      </c>
      <c r="N24" s="9">
        <v>4</v>
      </c>
      <c r="O24" s="23">
        <v>1</v>
      </c>
      <c r="P24" s="9">
        <v>5</v>
      </c>
      <c r="Q24" s="23">
        <v>0</v>
      </c>
      <c r="R24" s="14">
        <f t="shared" si="3"/>
        <v>40</v>
      </c>
      <c r="S24" s="38"/>
      <c r="V24" s="27" t="s">
        <v>154</v>
      </c>
    </row>
    <row r="25" spans="1:22" ht="12.75">
      <c r="A25" s="4" t="s">
        <v>255</v>
      </c>
      <c r="B25" s="6">
        <v>4</v>
      </c>
      <c r="C25" s="23">
        <v>1</v>
      </c>
      <c r="D25" s="9">
        <v>0</v>
      </c>
      <c r="E25" s="23">
        <v>5</v>
      </c>
      <c r="F25" s="9">
        <v>4</v>
      </c>
      <c r="G25" s="23">
        <v>1</v>
      </c>
      <c r="H25" s="9">
        <v>5</v>
      </c>
      <c r="I25" s="23">
        <v>0</v>
      </c>
      <c r="J25" s="9">
        <v>5</v>
      </c>
      <c r="K25" s="23">
        <v>0</v>
      </c>
      <c r="L25" s="9">
        <v>0</v>
      </c>
      <c r="M25" s="23">
        <v>5</v>
      </c>
      <c r="N25" s="9">
        <v>5</v>
      </c>
      <c r="O25" s="23">
        <v>0</v>
      </c>
      <c r="P25" s="9">
        <v>3</v>
      </c>
      <c r="Q25" s="23">
        <v>2</v>
      </c>
      <c r="R25" s="14">
        <f t="shared" si="3"/>
        <v>40</v>
      </c>
      <c r="S25" s="38"/>
      <c r="T25">
        <f>$N1</f>
        <v>153</v>
      </c>
      <c r="U25" t="s">
        <v>157</v>
      </c>
      <c r="V25" t="str">
        <f>$X$13</f>
        <v>Shadow Ryoko</v>
      </c>
    </row>
    <row r="26" spans="1:22" ht="12.75">
      <c r="A26" s="4" t="s">
        <v>249</v>
      </c>
      <c r="B26" s="6">
        <v>1</v>
      </c>
      <c r="C26" s="23">
        <v>4</v>
      </c>
      <c r="D26" s="9">
        <v>4</v>
      </c>
      <c r="E26" s="23">
        <v>1</v>
      </c>
      <c r="F26" s="9">
        <v>3</v>
      </c>
      <c r="G26" s="23">
        <v>2</v>
      </c>
      <c r="H26" s="9">
        <v>2</v>
      </c>
      <c r="I26" s="23">
        <v>3</v>
      </c>
      <c r="J26" s="9">
        <v>0</v>
      </c>
      <c r="K26" s="23">
        <v>5</v>
      </c>
      <c r="L26" s="9">
        <v>5</v>
      </c>
      <c r="M26" s="23">
        <v>0</v>
      </c>
      <c r="N26" s="9">
        <v>3</v>
      </c>
      <c r="O26" s="23">
        <v>2</v>
      </c>
      <c r="P26" s="9">
        <v>3</v>
      </c>
      <c r="Q26" s="23">
        <v>2</v>
      </c>
      <c r="R26" s="14">
        <f t="shared" si="3"/>
        <v>40</v>
      </c>
      <c r="S26" s="38"/>
      <c r="T26">
        <f>$O1</f>
        <v>182</v>
      </c>
      <c r="U26" t="s">
        <v>157</v>
      </c>
      <c r="V26" t="str">
        <f>$X$14</f>
        <v>Forceful Dragon</v>
      </c>
    </row>
    <row r="27" spans="1:22" ht="12.75">
      <c r="A27" s="4" t="s">
        <v>256</v>
      </c>
      <c r="B27" s="6">
        <v>0</v>
      </c>
      <c r="C27" s="23">
        <v>5</v>
      </c>
      <c r="D27" s="9">
        <v>0</v>
      </c>
      <c r="E27" s="23">
        <v>5</v>
      </c>
      <c r="F27" s="9">
        <v>5</v>
      </c>
      <c r="G27" s="23">
        <v>0</v>
      </c>
      <c r="H27" s="9">
        <v>2</v>
      </c>
      <c r="I27" s="23">
        <v>3</v>
      </c>
      <c r="J27" s="9">
        <v>3</v>
      </c>
      <c r="K27" s="23">
        <v>2</v>
      </c>
      <c r="L27" s="9">
        <v>5</v>
      </c>
      <c r="M27" s="23">
        <v>0</v>
      </c>
      <c r="N27" s="9">
        <v>0</v>
      </c>
      <c r="O27" s="23">
        <v>5</v>
      </c>
      <c r="P27" s="9">
        <v>0</v>
      </c>
      <c r="Q27" s="23">
        <v>5</v>
      </c>
      <c r="R27" s="14">
        <f t="shared" si="3"/>
        <v>40</v>
      </c>
      <c r="S27" s="38"/>
      <c r="V27" s="27" t="s">
        <v>154</v>
      </c>
    </row>
    <row r="28" spans="1:22" ht="12.75">
      <c r="A28" s="4" t="s">
        <v>261</v>
      </c>
      <c r="B28" s="6">
        <v>2</v>
      </c>
      <c r="C28" s="23">
        <v>3</v>
      </c>
      <c r="D28" s="9">
        <v>1</v>
      </c>
      <c r="E28" s="23">
        <v>4</v>
      </c>
      <c r="F28" s="9">
        <v>3</v>
      </c>
      <c r="G28" s="23">
        <v>2</v>
      </c>
      <c r="H28" s="9">
        <v>3</v>
      </c>
      <c r="I28" s="23">
        <v>2</v>
      </c>
      <c r="J28" s="9">
        <v>5</v>
      </c>
      <c r="K28" s="23">
        <v>0</v>
      </c>
      <c r="L28" s="9">
        <v>4</v>
      </c>
      <c r="M28" s="23">
        <v>1</v>
      </c>
      <c r="N28" s="9">
        <v>0</v>
      </c>
      <c r="O28" s="23">
        <v>5</v>
      </c>
      <c r="P28" s="9">
        <v>5</v>
      </c>
      <c r="Q28" s="23">
        <v>0</v>
      </c>
      <c r="R28" s="14">
        <f t="shared" si="3"/>
        <v>40</v>
      </c>
      <c r="S28" s="38"/>
      <c r="T28">
        <f>$P1</f>
        <v>149</v>
      </c>
      <c r="U28" t="s">
        <v>157</v>
      </c>
      <c r="V28" t="str">
        <f>$X$15</f>
        <v>Smurf</v>
      </c>
    </row>
    <row r="29" spans="1:22" ht="12.75">
      <c r="A29" s="4" t="s">
        <v>252</v>
      </c>
      <c r="B29" s="6">
        <v>2</v>
      </c>
      <c r="C29" s="23">
        <v>3</v>
      </c>
      <c r="D29" s="9">
        <v>3</v>
      </c>
      <c r="E29" s="23">
        <v>2</v>
      </c>
      <c r="F29" s="9">
        <v>1</v>
      </c>
      <c r="G29" s="23">
        <v>4</v>
      </c>
      <c r="H29" s="9">
        <v>4</v>
      </c>
      <c r="I29" s="23">
        <v>1</v>
      </c>
      <c r="J29" s="9">
        <v>3</v>
      </c>
      <c r="K29" s="23">
        <v>2</v>
      </c>
      <c r="L29" s="9">
        <v>5</v>
      </c>
      <c r="M29" s="23">
        <v>0</v>
      </c>
      <c r="N29" s="9">
        <v>1</v>
      </c>
      <c r="O29" s="23">
        <v>4</v>
      </c>
      <c r="P29" s="9">
        <v>2</v>
      </c>
      <c r="Q29" s="23">
        <v>3</v>
      </c>
      <c r="R29" s="14">
        <f t="shared" si="3"/>
        <v>40</v>
      </c>
      <c r="S29" s="38"/>
      <c r="T29">
        <f>$Q1</f>
        <v>186</v>
      </c>
      <c r="U29" t="s">
        <v>157</v>
      </c>
      <c r="V29" t="str">
        <f>$X$16</f>
        <v>War13104</v>
      </c>
    </row>
    <row r="30" spans="1:19" ht="12.75">
      <c r="A30" s="4" t="s">
        <v>196</v>
      </c>
      <c r="B30" s="6">
        <v>5</v>
      </c>
      <c r="C30" s="23">
        <v>0</v>
      </c>
      <c r="D30" s="9">
        <v>5</v>
      </c>
      <c r="E30" s="23">
        <v>0</v>
      </c>
      <c r="F30" s="9">
        <v>0</v>
      </c>
      <c r="G30" s="23">
        <v>5</v>
      </c>
      <c r="H30" s="9">
        <v>5</v>
      </c>
      <c r="I30" s="23">
        <v>0</v>
      </c>
      <c r="J30" s="9">
        <v>5</v>
      </c>
      <c r="K30" s="23">
        <v>0</v>
      </c>
      <c r="L30" s="9">
        <v>5</v>
      </c>
      <c r="M30" s="23">
        <v>0</v>
      </c>
      <c r="N30" s="9">
        <v>0</v>
      </c>
      <c r="O30" s="23">
        <v>5</v>
      </c>
      <c r="P30" s="9">
        <v>0</v>
      </c>
      <c r="Q30" s="23">
        <v>5</v>
      </c>
      <c r="R30" s="14">
        <f t="shared" si="3"/>
        <v>40</v>
      </c>
      <c r="S30" s="38"/>
    </row>
    <row r="31" spans="1:20" ht="12.75">
      <c r="A31" s="4" t="s">
        <v>246</v>
      </c>
      <c r="B31" s="6">
        <v>3</v>
      </c>
      <c r="C31" s="23">
        <v>2</v>
      </c>
      <c r="D31" s="9">
        <v>5</v>
      </c>
      <c r="E31" s="23">
        <v>0</v>
      </c>
      <c r="F31" s="9">
        <v>5</v>
      </c>
      <c r="G31" s="23">
        <v>0</v>
      </c>
      <c r="H31" s="9">
        <v>5</v>
      </c>
      <c r="I31" s="23">
        <v>0</v>
      </c>
      <c r="J31" s="9">
        <v>5</v>
      </c>
      <c r="K31" s="23">
        <v>0</v>
      </c>
      <c r="L31" s="9">
        <v>2</v>
      </c>
      <c r="M31" s="23">
        <v>3</v>
      </c>
      <c r="N31" s="9">
        <v>4</v>
      </c>
      <c r="O31" s="23">
        <v>1</v>
      </c>
      <c r="P31" s="9">
        <v>1</v>
      </c>
      <c r="Q31" s="23">
        <v>4</v>
      </c>
      <c r="R31" s="14">
        <f t="shared" si="3"/>
        <v>40</v>
      </c>
      <c r="S31" s="38"/>
      <c r="T31" s="12" t="s">
        <v>152</v>
      </c>
    </row>
    <row r="32" spans="1:22" ht="12.75">
      <c r="A32" s="4" t="s">
        <v>264</v>
      </c>
      <c r="B32" s="6">
        <v>4</v>
      </c>
      <c r="C32" s="23">
        <v>1</v>
      </c>
      <c r="D32" s="9">
        <v>3</v>
      </c>
      <c r="E32" s="23">
        <v>2</v>
      </c>
      <c r="F32" s="9">
        <v>5</v>
      </c>
      <c r="G32" s="23">
        <v>0</v>
      </c>
      <c r="H32" s="9">
        <v>3</v>
      </c>
      <c r="I32" s="23">
        <v>2</v>
      </c>
      <c r="J32" s="9">
        <v>5</v>
      </c>
      <c r="K32" s="23">
        <v>0</v>
      </c>
      <c r="L32" s="9">
        <v>0</v>
      </c>
      <c r="M32" s="23">
        <v>5</v>
      </c>
      <c r="N32" s="9">
        <v>2</v>
      </c>
      <c r="O32" s="23">
        <v>3</v>
      </c>
      <c r="P32" s="9">
        <v>0</v>
      </c>
      <c r="Q32" s="23">
        <v>5</v>
      </c>
      <c r="R32" s="14">
        <f t="shared" si="3"/>
        <v>40</v>
      </c>
      <c r="S32" s="38"/>
      <c r="T32" s="28">
        <f>$B2</f>
        <v>0.52</v>
      </c>
      <c r="U32" t="s">
        <v>157</v>
      </c>
      <c r="V32" t="str">
        <f>$X$1</f>
        <v>Crono801</v>
      </c>
    </row>
    <row r="33" spans="1:22" ht="12.75">
      <c r="A33" s="4" t="s">
        <v>260</v>
      </c>
      <c r="B33" s="6">
        <v>2</v>
      </c>
      <c r="C33" s="23">
        <v>3</v>
      </c>
      <c r="D33" s="9">
        <v>3</v>
      </c>
      <c r="E33" s="23">
        <v>2</v>
      </c>
      <c r="F33" s="9">
        <v>1</v>
      </c>
      <c r="G33" s="23">
        <v>4</v>
      </c>
      <c r="H33" s="9">
        <v>4</v>
      </c>
      <c r="I33" s="23">
        <v>1</v>
      </c>
      <c r="J33" s="9">
        <v>4</v>
      </c>
      <c r="K33" s="23">
        <v>1</v>
      </c>
      <c r="L33" s="9">
        <v>1</v>
      </c>
      <c r="M33" s="23">
        <v>4</v>
      </c>
      <c r="N33" s="9">
        <v>5</v>
      </c>
      <c r="O33" s="23">
        <v>0</v>
      </c>
      <c r="P33" s="9">
        <v>5</v>
      </c>
      <c r="Q33" s="23">
        <v>0</v>
      </c>
      <c r="R33" s="14">
        <f t="shared" si="3"/>
        <v>40</v>
      </c>
      <c r="S33" s="38"/>
      <c r="T33" s="28">
        <f>$C2</f>
        <v>0.48</v>
      </c>
      <c r="U33" t="s">
        <v>157</v>
      </c>
      <c r="V33" t="str">
        <f>$X$2</f>
        <v>neonreaper</v>
      </c>
    </row>
    <row r="34" spans="1:22" ht="12.75">
      <c r="A34" s="4" t="s">
        <v>284</v>
      </c>
      <c r="B34" s="6">
        <v>3</v>
      </c>
      <c r="C34" s="23">
        <v>2</v>
      </c>
      <c r="D34" s="9">
        <v>1</v>
      </c>
      <c r="E34" s="23">
        <v>4</v>
      </c>
      <c r="F34" s="9">
        <v>2</v>
      </c>
      <c r="G34" s="23">
        <v>3</v>
      </c>
      <c r="H34" s="9">
        <v>3</v>
      </c>
      <c r="I34" s="23">
        <v>2</v>
      </c>
      <c r="J34" s="9">
        <v>3</v>
      </c>
      <c r="K34" s="23">
        <v>2</v>
      </c>
      <c r="L34" s="9">
        <v>4</v>
      </c>
      <c r="M34" s="23">
        <v>1</v>
      </c>
      <c r="N34" s="9">
        <v>3</v>
      </c>
      <c r="O34" s="23">
        <v>2</v>
      </c>
      <c r="P34" s="9">
        <v>5</v>
      </c>
      <c r="Q34" s="23">
        <v>0</v>
      </c>
      <c r="R34" s="14">
        <f t="shared" si="3"/>
        <v>40</v>
      </c>
      <c r="S34" s="38"/>
      <c r="V34" s="27" t="s">
        <v>154</v>
      </c>
    </row>
    <row r="35" spans="1:22" ht="12.75">
      <c r="A35" s="4" t="s">
        <v>274</v>
      </c>
      <c r="B35" s="6">
        <v>0</v>
      </c>
      <c r="C35" s="23">
        <v>5</v>
      </c>
      <c r="D35" s="9">
        <v>0</v>
      </c>
      <c r="E35" s="23">
        <v>5</v>
      </c>
      <c r="F35" s="9">
        <v>5</v>
      </c>
      <c r="G35" s="23">
        <v>0</v>
      </c>
      <c r="H35" s="9">
        <v>0</v>
      </c>
      <c r="I35" s="23">
        <v>5</v>
      </c>
      <c r="J35" s="9">
        <v>0</v>
      </c>
      <c r="K35" s="23">
        <v>5</v>
      </c>
      <c r="L35" s="9">
        <v>5</v>
      </c>
      <c r="M35" s="23">
        <v>0</v>
      </c>
      <c r="N35" s="9">
        <v>5</v>
      </c>
      <c r="O35" s="23">
        <v>0</v>
      </c>
      <c r="P35" s="9">
        <v>5</v>
      </c>
      <c r="Q35" s="23">
        <v>0</v>
      </c>
      <c r="R35" s="14">
        <f t="shared" si="3"/>
        <v>40</v>
      </c>
      <c r="S35" s="38"/>
      <c r="T35" s="28">
        <f>$D2</f>
        <v>0.56</v>
      </c>
      <c r="U35" t="s">
        <v>157</v>
      </c>
      <c r="V35" t="str">
        <f>$X$3</f>
        <v>stingers</v>
      </c>
    </row>
    <row r="36" spans="1:22" ht="12.75">
      <c r="A36" s="4" t="s">
        <v>305</v>
      </c>
      <c r="B36" s="6">
        <v>4</v>
      </c>
      <c r="C36" s="23">
        <v>1</v>
      </c>
      <c r="D36" s="9">
        <v>4</v>
      </c>
      <c r="E36" s="23">
        <v>1</v>
      </c>
      <c r="F36" s="9">
        <v>2</v>
      </c>
      <c r="G36" s="23">
        <v>3</v>
      </c>
      <c r="H36" s="9">
        <v>1</v>
      </c>
      <c r="I36" s="23">
        <v>4</v>
      </c>
      <c r="J36" s="9">
        <v>3</v>
      </c>
      <c r="K36" s="23">
        <v>2</v>
      </c>
      <c r="L36" s="9">
        <v>2</v>
      </c>
      <c r="M36" s="23">
        <v>3</v>
      </c>
      <c r="N36" s="9">
        <v>0</v>
      </c>
      <c r="O36" s="23">
        <v>5</v>
      </c>
      <c r="P36" s="9">
        <v>1</v>
      </c>
      <c r="Q36" s="23">
        <v>4</v>
      </c>
      <c r="R36" s="14">
        <f t="shared" si="3"/>
        <v>40</v>
      </c>
      <c r="S36" s="38"/>
      <c r="T36" s="28">
        <f>$E2</f>
        <v>0.44</v>
      </c>
      <c r="U36" t="s">
        <v>157</v>
      </c>
      <c r="V36" t="str">
        <f>$X$4</f>
        <v>Eeeevil Overlord</v>
      </c>
    </row>
    <row r="37" spans="1:22" ht="12.75">
      <c r="A37" s="4" t="s">
        <v>286</v>
      </c>
      <c r="B37" s="6">
        <v>4</v>
      </c>
      <c r="C37" s="23">
        <v>1</v>
      </c>
      <c r="D37" s="9">
        <v>3</v>
      </c>
      <c r="E37" s="23">
        <v>2</v>
      </c>
      <c r="F37" s="9">
        <v>1</v>
      </c>
      <c r="G37" s="23">
        <v>4</v>
      </c>
      <c r="H37" s="9">
        <v>2</v>
      </c>
      <c r="I37" s="23">
        <v>3</v>
      </c>
      <c r="J37" s="9">
        <v>4</v>
      </c>
      <c r="K37" s="23">
        <v>1</v>
      </c>
      <c r="L37" s="9">
        <v>0</v>
      </c>
      <c r="M37" s="23">
        <v>5</v>
      </c>
      <c r="N37" s="9">
        <v>1</v>
      </c>
      <c r="O37" s="23">
        <v>4</v>
      </c>
      <c r="P37" s="9">
        <v>3</v>
      </c>
      <c r="Q37" s="23">
        <v>2</v>
      </c>
      <c r="R37" s="14">
        <f t="shared" si="3"/>
        <v>40</v>
      </c>
      <c r="S37" s="38"/>
      <c r="V37" s="27" t="s">
        <v>154</v>
      </c>
    </row>
    <row r="38" spans="1:22" ht="12.75">
      <c r="A38" s="4" t="s">
        <v>268</v>
      </c>
      <c r="B38" s="6"/>
      <c r="C38" s="23"/>
      <c r="D38" s="9"/>
      <c r="E38" s="23"/>
      <c r="F38" s="9"/>
      <c r="G38" s="23"/>
      <c r="H38" s="9"/>
      <c r="I38" s="23"/>
      <c r="J38" s="9">
        <v>5</v>
      </c>
      <c r="K38" s="23">
        <v>0</v>
      </c>
      <c r="L38" s="9">
        <v>0</v>
      </c>
      <c r="M38" s="23">
        <v>5</v>
      </c>
      <c r="N38" s="9">
        <v>5</v>
      </c>
      <c r="O38" s="23">
        <v>0</v>
      </c>
      <c r="P38" s="9">
        <v>0</v>
      </c>
      <c r="Q38" s="23">
        <v>5</v>
      </c>
      <c r="R38" s="14">
        <f aca="true" t="shared" si="4" ref="R38:R69">SUM(B38:Q38)</f>
        <v>20</v>
      </c>
      <c r="S38" s="38"/>
      <c r="T38" s="28">
        <f>$F2</f>
        <v>0.6</v>
      </c>
      <c r="U38" t="s">
        <v>157</v>
      </c>
      <c r="V38" t="str">
        <f>$X$5</f>
        <v>KleenexTissue50</v>
      </c>
    </row>
    <row r="39" spans="1:22" ht="12.75">
      <c r="A39" s="4" t="s">
        <v>275</v>
      </c>
      <c r="B39" s="6">
        <v>5</v>
      </c>
      <c r="C39" s="23">
        <v>0</v>
      </c>
      <c r="D39" s="9">
        <v>5</v>
      </c>
      <c r="E39" s="23">
        <v>0</v>
      </c>
      <c r="F39" s="9">
        <v>5</v>
      </c>
      <c r="G39" s="23">
        <v>0</v>
      </c>
      <c r="H39" s="9">
        <v>5</v>
      </c>
      <c r="I39" s="23">
        <v>0</v>
      </c>
      <c r="J39" s="9">
        <v>5</v>
      </c>
      <c r="K39" s="23">
        <v>0</v>
      </c>
      <c r="L39" s="9">
        <v>5</v>
      </c>
      <c r="M39" s="23">
        <v>0</v>
      </c>
      <c r="N39" s="9">
        <v>5</v>
      </c>
      <c r="O39" s="23">
        <v>0</v>
      </c>
      <c r="P39" s="9">
        <v>0</v>
      </c>
      <c r="Q39" s="23">
        <v>5</v>
      </c>
      <c r="R39" s="14">
        <f t="shared" si="4"/>
        <v>40</v>
      </c>
      <c r="S39" s="38"/>
      <c r="T39" s="28">
        <f>$G2</f>
        <v>0.4</v>
      </c>
      <c r="U39" t="s">
        <v>157</v>
      </c>
      <c r="V39" t="str">
        <f>$X$6</f>
        <v>raytan7585</v>
      </c>
    </row>
    <row r="40" spans="1:22" ht="12.75">
      <c r="A40" s="4" t="s">
        <v>295</v>
      </c>
      <c r="B40" s="6">
        <v>5</v>
      </c>
      <c r="C40" s="23">
        <v>0</v>
      </c>
      <c r="D40" s="9">
        <v>4</v>
      </c>
      <c r="E40" s="23">
        <v>1</v>
      </c>
      <c r="F40" s="9">
        <v>3</v>
      </c>
      <c r="G40" s="23">
        <v>2</v>
      </c>
      <c r="H40" s="9">
        <v>4</v>
      </c>
      <c r="I40" s="23">
        <v>1</v>
      </c>
      <c r="J40" s="9">
        <v>3</v>
      </c>
      <c r="K40" s="23">
        <v>2</v>
      </c>
      <c r="L40" s="9">
        <v>0</v>
      </c>
      <c r="M40" s="23">
        <v>5</v>
      </c>
      <c r="N40" s="9">
        <v>1</v>
      </c>
      <c r="O40" s="23">
        <v>4</v>
      </c>
      <c r="P40" s="9">
        <v>0</v>
      </c>
      <c r="Q40" s="23">
        <v>5</v>
      </c>
      <c r="R40" s="14">
        <f t="shared" si="4"/>
        <v>40</v>
      </c>
      <c r="S40" s="38"/>
      <c r="V40" s="27" t="s">
        <v>154</v>
      </c>
    </row>
    <row r="41" spans="1:22" ht="12.75">
      <c r="A41" s="4" t="s">
        <v>291</v>
      </c>
      <c r="B41" s="6">
        <v>3</v>
      </c>
      <c r="C41" s="23">
        <v>2</v>
      </c>
      <c r="D41" s="9">
        <v>2</v>
      </c>
      <c r="E41" s="23">
        <v>3</v>
      </c>
      <c r="F41" s="9">
        <v>1</v>
      </c>
      <c r="G41" s="23">
        <v>4</v>
      </c>
      <c r="H41" s="9">
        <v>1</v>
      </c>
      <c r="I41" s="23">
        <v>4</v>
      </c>
      <c r="J41" s="9">
        <v>1</v>
      </c>
      <c r="K41" s="23">
        <v>4</v>
      </c>
      <c r="L41" s="9">
        <v>3</v>
      </c>
      <c r="M41" s="23">
        <v>2</v>
      </c>
      <c r="N41" s="9">
        <v>2</v>
      </c>
      <c r="O41" s="23">
        <v>3</v>
      </c>
      <c r="P41" s="9">
        <v>3</v>
      </c>
      <c r="Q41" s="23">
        <v>2</v>
      </c>
      <c r="R41" s="14">
        <f t="shared" si="4"/>
        <v>40</v>
      </c>
      <c r="S41" s="38"/>
      <c r="T41" s="28">
        <f>$H2</f>
        <v>0.54375</v>
      </c>
      <c r="U41" t="s">
        <v>157</v>
      </c>
      <c r="V41" t="str">
        <f>$X$7</f>
        <v>DpOblivion</v>
      </c>
    </row>
    <row r="42" spans="1:22" ht="12.75">
      <c r="A42" s="4" t="s">
        <v>287</v>
      </c>
      <c r="B42" s="6">
        <v>3</v>
      </c>
      <c r="C42" s="23">
        <v>2</v>
      </c>
      <c r="D42" s="9">
        <v>1</v>
      </c>
      <c r="E42" s="23">
        <v>4</v>
      </c>
      <c r="F42" s="9">
        <v>2</v>
      </c>
      <c r="G42" s="23">
        <v>3</v>
      </c>
      <c r="H42" s="9">
        <v>2</v>
      </c>
      <c r="I42" s="23">
        <v>3</v>
      </c>
      <c r="J42" s="9">
        <v>0</v>
      </c>
      <c r="K42" s="23">
        <v>5</v>
      </c>
      <c r="L42" s="9">
        <v>4</v>
      </c>
      <c r="M42" s="23">
        <v>1</v>
      </c>
      <c r="N42" s="9">
        <v>3</v>
      </c>
      <c r="O42" s="23">
        <v>2</v>
      </c>
      <c r="P42" s="9">
        <v>3</v>
      </c>
      <c r="Q42" s="23">
        <v>2</v>
      </c>
      <c r="R42" s="14">
        <f t="shared" si="4"/>
        <v>40</v>
      </c>
      <c r="S42" s="38"/>
      <c r="T42" s="28">
        <f>$I2</f>
        <v>0.45625</v>
      </c>
      <c r="U42" t="s">
        <v>157</v>
      </c>
      <c r="V42" t="str">
        <f>$X$8</f>
        <v>th3l3fty</v>
      </c>
    </row>
    <row r="43" spans="1:22" ht="12.75">
      <c r="A43" s="4" t="s">
        <v>139</v>
      </c>
      <c r="B43" s="6">
        <v>1</v>
      </c>
      <c r="C43" s="23">
        <v>4</v>
      </c>
      <c r="D43" s="9">
        <v>4</v>
      </c>
      <c r="E43" s="23">
        <v>1</v>
      </c>
      <c r="F43" s="9">
        <v>3</v>
      </c>
      <c r="G43" s="23">
        <v>2</v>
      </c>
      <c r="H43" s="9">
        <v>5</v>
      </c>
      <c r="I43" s="23">
        <v>0</v>
      </c>
      <c r="J43" s="9">
        <v>3</v>
      </c>
      <c r="K43" s="23">
        <v>2</v>
      </c>
      <c r="L43" s="9">
        <v>4</v>
      </c>
      <c r="M43" s="23">
        <v>1</v>
      </c>
      <c r="N43" s="9">
        <v>5</v>
      </c>
      <c r="O43" s="23">
        <v>0</v>
      </c>
      <c r="P43" s="9">
        <v>3</v>
      </c>
      <c r="Q43" s="23">
        <v>2</v>
      </c>
      <c r="R43" s="14">
        <f t="shared" si="4"/>
        <v>40</v>
      </c>
      <c r="S43" s="38"/>
      <c r="V43" s="27" t="s">
        <v>154</v>
      </c>
    </row>
    <row r="44" spans="1:22" ht="12.75">
      <c r="A44" s="4" t="s">
        <v>140</v>
      </c>
      <c r="B44" s="6">
        <v>1</v>
      </c>
      <c r="C44" s="23">
        <v>4</v>
      </c>
      <c r="D44" s="9">
        <v>1</v>
      </c>
      <c r="E44" s="23">
        <v>4</v>
      </c>
      <c r="F44" s="9">
        <v>4</v>
      </c>
      <c r="G44" s="23">
        <v>1</v>
      </c>
      <c r="H44" s="9">
        <v>2</v>
      </c>
      <c r="I44" s="23">
        <v>3</v>
      </c>
      <c r="J44" s="9">
        <v>2</v>
      </c>
      <c r="K44" s="23">
        <v>3</v>
      </c>
      <c r="L44" s="9">
        <v>2</v>
      </c>
      <c r="M44" s="23">
        <v>3</v>
      </c>
      <c r="N44" s="9">
        <v>4</v>
      </c>
      <c r="O44" s="23">
        <v>1</v>
      </c>
      <c r="P44" s="9">
        <v>2</v>
      </c>
      <c r="Q44" s="23">
        <v>3</v>
      </c>
      <c r="R44" s="14">
        <f t="shared" si="4"/>
        <v>40</v>
      </c>
      <c r="S44" s="38"/>
      <c r="T44" s="28">
        <f>$J2</f>
        <v>0.6208955223880597</v>
      </c>
      <c r="U44" t="s">
        <v>157</v>
      </c>
      <c r="V44" t="str">
        <f>$X$9</f>
        <v>FFDragon</v>
      </c>
    </row>
    <row r="45" spans="1:22" ht="12.75">
      <c r="A45" s="4" t="s">
        <v>193</v>
      </c>
      <c r="B45" s="6">
        <v>5</v>
      </c>
      <c r="C45" s="23">
        <v>0</v>
      </c>
      <c r="D45" s="9">
        <v>3</v>
      </c>
      <c r="E45" s="23">
        <v>2</v>
      </c>
      <c r="F45" s="9">
        <v>5</v>
      </c>
      <c r="G45" s="23">
        <v>0</v>
      </c>
      <c r="H45" s="9">
        <v>4</v>
      </c>
      <c r="I45" s="23">
        <v>1</v>
      </c>
      <c r="J45" s="9">
        <v>5</v>
      </c>
      <c r="K45" s="23">
        <v>0</v>
      </c>
      <c r="L45" s="9">
        <v>2</v>
      </c>
      <c r="M45" s="23">
        <v>3</v>
      </c>
      <c r="N45" s="9">
        <v>2</v>
      </c>
      <c r="O45" s="23">
        <v>3</v>
      </c>
      <c r="P45" s="9">
        <v>0</v>
      </c>
      <c r="Q45" s="23">
        <v>5</v>
      </c>
      <c r="R45" s="14">
        <f t="shared" si="4"/>
        <v>40</v>
      </c>
      <c r="S45" s="38"/>
      <c r="T45" s="28">
        <f>$K2</f>
        <v>0.37910447761194027</v>
      </c>
      <c r="U45" t="s">
        <v>157</v>
      </c>
      <c r="V45" t="str">
        <f>$X$10</f>
        <v>X_Dante_X</v>
      </c>
    </row>
    <row r="46" spans="1:22" ht="12.75">
      <c r="A46" s="4" t="s">
        <v>279</v>
      </c>
      <c r="B46" s="6">
        <v>5</v>
      </c>
      <c r="C46" s="23">
        <v>0</v>
      </c>
      <c r="D46" s="9">
        <v>5</v>
      </c>
      <c r="E46" s="23">
        <v>0</v>
      </c>
      <c r="F46" s="9">
        <v>0</v>
      </c>
      <c r="G46" s="23">
        <v>5</v>
      </c>
      <c r="H46" s="9">
        <v>5</v>
      </c>
      <c r="I46" s="23">
        <v>0</v>
      </c>
      <c r="J46" s="9">
        <v>5</v>
      </c>
      <c r="K46" s="23">
        <v>0</v>
      </c>
      <c r="L46" s="9">
        <v>5</v>
      </c>
      <c r="M46" s="23">
        <v>0</v>
      </c>
      <c r="N46" s="9">
        <v>0</v>
      </c>
      <c r="O46" s="23">
        <v>5</v>
      </c>
      <c r="P46" s="9">
        <v>5</v>
      </c>
      <c r="Q46" s="23">
        <v>0</v>
      </c>
      <c r="R46" s="14">
        <f t="shared" si="4"/>
        <v>40</v>
      </c>
      <c r="S46" s="38"/>
      <c r="V46" s="27" t="s">
        <v>154</v>
      </c>
    </row>
    <row r="47" spans="1:22" ht="12.75">
      <c r="A47" s="4" t="s">
        <v>197</v>
      </c>
      <c r="B47" s="6">
        <v>2</v>
      </c>
      <c r="C47" s="23">
        <v>3</v>
      </c>
      <c r="D47" s="9">
        <v>4</v>
      </c>
      <c r="E47" s="23">
        <v>1</v>
      </c>
      <c r="F47" s="9">
        <v>5</v>
      </c>
      <c r="G47" s="23">
        <v>0</v>
      </c>
      <c r="H47" s="9">
        <v>0</v>
      </c>
      <c r="I47" s="23">
        <v>5</v>
      </c>
      <c r="J47" s="9">
        <v>1</v>
      </c>
      <c r="K47" s="23">
        <v>4</v>
      </c>
      <c r="L47" s="9">
        <v>4</v>
      </c>
      <c r="M47" s="23">
        <v>1</v>
      </c>
      <c r="N47" s="9">
        <v>3</v>
      </c>
      <c r="O47" s="23">
        <v>2</v>
      </c>
      <c r="P47" s="9">
        <v>4</v>
      </c>
      <c r="Q47" s="23">
        <v>1</v>
      </c>
      <c r="R47" s="14">
        <f t="shared" si="4"/>
        <v>40</v>
      </c>
      <c r="S47" s="38"/>
      <c r="T47" s="28">
        <f>$L2</f>
        <v>0.5283582089552239</v>
      </c>
      <c r="U47" t="s">
        <v>157</v>
      </c>
      <c r="V47" t="str">
        <f>$X$11</f>
        <v>Sir Chris</v>
      </c>
    </row>
    <row r="48" spans="1:22" ht="12.75">
      <c r="A48" s="4" t="s">
        <v>136</v>
      </c>
      <c r="B48" s="6">
        <v>3</v>
      </c>
      <c r="C48" s="23">
        <v>2</v>
      </c>
      <c r="D48" s="9">
        <v>4</v>
      </c>
      <c r="E48" s="23">
        <v>1</v>
      </c>
      <c r="F48" s="9">
        <v>2</v>
      </c>
      <c r="G48" s="23">
        <v>3</v>
      </c>
      <c r="H48" s="9">
        <v>2</v>
      </c>
      <c r="I48" s="23">
        <v>3</v>
      </c>
      <c r="J48" s="9">
        <v>1</v>
      </c>
      <c r="K48" s="23">
        <v>4</v>
      </c>
      <c r="L48" s="9">
        <v>3</v>
      </c>
      <c r="M48" s="23">
        <v>2</v>
      </c>
      <c r="N48" s="9">
        <v>2</v>
      </c>
      <c r="O48" s="23">
        <v>3</v>
      </c>
      <c r="P48" s="9">
        <v>4</v>
      </c>
      <c r="Q48" s="23">
        <v>1</v>
      </c>
      <c r="R48" s="14">
        <f t="shared" si="4"/>
        <v>40</v>
      </c>
      <c r="S48" s="38"/>
      <c r="T48" s="28">
        <f>$M2</f>
        <v>0.4716417910447761</v>
      </c>
      <c r="U48" t="s">
        <v>157</v>
      </c>
      <c r="V48" t="str">
        <f>$X$12</f>
        <v>Shake</v>
      </c>
    </row>
    <row r="49" spans="1:22" ht="12.75">
      <c r="A49" s="4" t="s">
        <v>283</v>
      </c>
      <c r="B49" s="6">
        <v>5</v>
      </c>
      <c r="C49" s="23">
        <v>0</v>
      </c>
      <c r="D49" s="9">
        <v>1</v>
      </c>
      <c r="E49" s="23">
        <v>4</v>
      </c>
      <c r="F49" s="9">
        <v>4</v>
      </c>
      <c r="G49" s="23">
        <v>1</v>
      </c>
      <c r="H49" s="9">
        <v>5</v>
      </c>
      <c r="I49" s="23">
        <v>0</v>
      </c>
      <c r="J49" s="9">
        <v>5</v>
      </c>
      <c r="K49" s="23">
        <v>0</v>
      </c>
      <c r="L49" s="9">
        <v>1</v>
      </c>
      <c r="M49" s="23">
        <v>4</v>
      </c>
      <c r="N49" s="9">
        <v>1</v>
      </c>
      <c r="O49" s="23">
        <v>4</v>
      </c>
      <c r="P49" s="9">
        <v>0</v>
      </c>
      <c r="Q49" s="23">
        <v>5</v>
      </c>
      <c r="R49" s="14">
        <f t="shared" si="4"/>
        <v>40</v>
      </c>
      <c r="S49" s="38"/>
      <c r="V49" s="27" t="s">
        <v>154</v>
      </c>
    </row>
    <row r="50" spans="1:22" ht="12.75">
      <c r="A50" s="4" t="s">
        <v>307</v>
      </c>
      <c r="B50" s="6">
        <v>1</v>
      </c>
      <c r="C50" s="23">
        <v>4</v>
      </c>
      <c r="D50" s="9">
        <v>0</v>
      </c>
      <c r="E50" s="23">
        <v>5</v>
      </c>
      <c r="F50" s="9">
        <v>4</v>
      </c>
      <c r="G50" s="23">
        <v>1</v>
      </c>
      <c r="H50" s="9">
        <v>3</v>
      </c>
      <c r="I50" s="23">
        <v>2</v>
      </c>
      <c r="J50" s="9">
        <v>4</v>
      </c>
      <c r="K50" s="23">
        <v>1</v>
      </c>
      <c r="L50" s="9">
        <v>4</v>
      </c>
      <c r="M50" s="23">
        <v>1</v>
      </c>
      <c r="N50" s="9">
        <v>0</v>
      </c>
      <c r="O50" s="23">
        <v>5</v>
      </c>
      <c r="P50" s="9">
        <v>3</v>
      </c>
      <c r="Q50" s="23">
        <v>2</v>
      </c>
      <c r="R50" s="14">
        <f t="shared" si="4"/>
        <v>40</v>
      </c>
      <c r="S50" s="38"/>
      <c r="T50" s="28">
        <f>$N2</f>
        <v>0.45671641791044776</v>
      </c>
      <c r="U50" t="s">
        <v>157</v>
      </c>
      <c r="V50" t="str">
        <f>$X$13</f>
        <v>Shadow Ryoko</v>
      </c>
    </row>
    <row r="51" spans="1:22" ht="12.75">
      <c r="A51" s="4" t="s">
        <v>308</v>
      </c>
      <c r="B51" s="6">
        <v>2</v>
      </c>
      <c r="C51" s="23">
        <v>3</v>
      </c>
      <c r="D51" s="9">
        <v>1</v>
      </c>
      <c r="E51" s="23">
        <v>4</v>
      </c>
      <c r="F51" s="9">
        <v>3</v>
      </c>
      <c r="G51" s="23">
        <v>2</v>
      </c>
      <c r="H51" s="9">
        <v>5</v>
      </c>
      <c r="I51" s="23">
        <v>0</v>
      </c>
      <c r="J51" s="9">
        <v>5</v>
      </c>
      <c r="K51" s="23">
        <v>0</v>
      </c>
      <c r="L51" s="9">
        <v>1</v>
      </c>
      <c r="M51" s="23">
        <v>4</v>
      </c>
      <c r="N51" s="9">
        <v>1</v>
      </c>
      <c r="O51" s="23">
        <v>4</v>
      </c>
      <c r="P51" s="9">
        <v>2</v>
      </c>
      <c r="Q51" s="23">
        <v>3</v>
      </c>
      <c r="R51" s="14">
        <f t="shared" si="4"/>
        <v>40</v>
      </c>
      <c r="S51" s="38"/>
      <c r="T51" s="28">
        <f>$O2</f>
        <v>0.5432835820895522</v>
      </c>
      <c r="U51" t="s">
        <v>157</v>
      </c>
      <c r="V51" t="str">
        <f>$X$14</f>
        <v>Forceful Dragon</v>
      </c>
    </row>
    <row r="52" spans="1:22" ht="12.75">
      <c r="A52" s="4" t="s">
        <v>263</v>
      </c>
      <c r="B52" s="6">
        <v>3</v>
      </c>
      <c r="C52" s="23">
        <v>2</v>
      </c>
      <c r="D52" s="9">
        <v>4</v>
      </c>
      <c r="E52" s="23">
        <v>1</v>
      </c>
      <c r="F52" s="9">
        <v>4</v>
      </c>
      <c r="G52" s="23">
        <v>1</v>
      </c>
      <c r="H52" s="9">
        <v>4</v>
      </c>
      <c r="I52" s="23">
        <v>1</v>
      </c>
      <c r="J52" s="9">
        <v>4</v>
      </c>
      <c r="K52" s="23">
        <v>1</v>
      </c>
      <c r="L52" s="9">
        <v>4</v>
      </c>
      <c r="M52" s="23">
        <v>1</v>
      </c>
      <c r="N52" s="9">
        <v>4</v>
      </c>
      <c r="O52" s="23">
        <v>1</v>
      </c>
      <c r="P52" s="9">
        <v>4</v>
      </c>
      <c r="Q52" s="23">
        <v>1</v>
      </c>
      <c r="R52" s="14">
        <f t="shared" si="4"/>
        <v>40</v>
      </c>
      <c r="S52" s="38"/>
      <c r="V52" s="27" t="s">
        <v>154</v>
      </c>
    </row>
    <row r="53" spans="1:22" ht="12.75">
      <c r="A53" s="4" t="s">
        <v>309</v>
      </c>
      <c r="B53" s="6">
        <v>1</v>
      </c>
      <c r="C53" s="23">
        <v>4</v>
      </c>
      <c r="D53" s="9">
        <v>5</v>
      </c>
      <c r="E53" s="23">
        <v>0</v>
      </c>
      <c r="F53" s="9">
        <v>0</v>
      </c>
      <c r="G53" s="23">
        <v>5</v>
      </c>
      <c r="H53" s="9">
        <v>1</v>
      </c>
      <c r="I53" s="23">
        <v>4</v>
      </c>
      <c r="J53" s="9">
        <v>5</v>
      </c>
      <c r="K53" s="23">
        <v>0</v>
      </c>
      <c r="L53" s="9">
        <v>0</v>
      </c>
      <c r="M53" s="23">
        <v>5</v>
      </c>
      <c r="N53" s="9">
        <v>5</v>
      </c>
      <c r="O53" s="23">
        <v>0</v>
      </c>
      <c r="P53" s="9">
        <v>3</v>
      </c>
      <c r="Q53" s="23">
        <v>2</v>
      </c>
      <c r="R53" s="14">
        <f t="shared" si="4"/>
        <v>40</v>
      </c>
      <c r="S53" s="38"/>
      <c r="T53" s="28">
        <f>$P2</f>
        <v>0.44477611940298506</v>
      </c>
      <c r="U53" t="s">
        <v>157</v>
      </c>
      <c r="V53" t="str">
        <f>$X$15</f>
        <v>Smurf</v>
      </c>
    </row>
    <row r="54" spans="1:22" ht="12.75">
      <c r="A54" s="4" t="s">
        <v>250</v>
      </c>
      <c r="B54" s="6"/>
      <c r="C54" s="23"/>
      <c r="D54" s="9"/>
      <c r="E54" s="23"/>
      <c r="F54" s="9"/>
      <c r="G54" s="23"/>
      <c r="H54" s="9"/>
      <c r="I54" s="23"/>
      <c r="J54" s="9">
        <v>2</v>
      </c>
      <c r="K54" s="23">
        <v>3</v>
      </c>
      <c r="L54" s="9">
        <v>0</v>
      </c>
      <c r="M54" s="23">
        <v>5</v>
      </c>
      <c r="N54" s="9">
        <v>5</v>
      </c>
      <c r="O54" s="23">
        <v>0</v>
      </c>
      <c r="P54" s="9">
        <v>3</v>
      </c>
      <c r="Q54" s="23">
        <v>2</v>
      </c>
      <c r="R54" s="14">
        <f t="shared" si="4"/>
        <v>20</v>
      </c>
      <c r="S54" s="38"/>
      <c r="T54" s="28">
        <f>$Q2</f>
        <v>0.5552238805970149</v>
      </c>
      <c r="U54" t="s">
        <v>157</v>
      </c>
      <c r="V54" t="str">
        <f>$X$16</f>
        <v>War13104</v>
      </c>
    </row>
    <row r="55" spans="1:19" ht="12.75">
      <c r="A55" s="4" t="s">
        <v>310</v>
      </c>
      <c r="B55" s="6">
        <v>0</v>
      </c>
      <c r="C55" s="23">
        <v>5</v>
      </c>
      <c r="D55" s="9">
        <v>5</v>
      </c>
      <c r="E55" s="23">
        <v>0</v>
      </c>
      <c r="F55" s="9">
        <v>0</v>
      </c>
      <c r="G55" s="23">
        <v>5</v>
      </c>
      <c r="H55" s="9">
        <v>2</v>
      </c>
      <c r="I55" s="23">
        <v>3</v>
      </c>
      <c r="J55" s="9">
        <v>4</v>
      </c>
      <c r="K55" s="23">
        <v>1</v>
      </c>
      <c r="L55" s="9">
        <v>2</v>
      </c>
      <c r="M55" s="23">
        <v>3</v>
      </c>
      <c r="N55" s="9">
        <v>3</v>
      </c>
      <c r="O55" s="23">
        <v>2</v>
      </c>
      <c r="P55" s="9">
        <v>5</v>
      </c>
      <c r="Q55" s="23">
        <v>0</v>
      </c>
      <c r="R55" s="14">
        <f t="shared" si="4"/>
        <v>40</v>
      </c>
      <c r="S55" s="38"/>
    </row>
    <row r="56" spans="1:20" ht="12.75">
      <c r="A56" s="4" t="s">
        <v>281</v>
      </c>
      <c r="B56" s="6">
        <v>3</v>
      </c>
      <c r="C56" s="23">
        <v>2</v>
      </c>
      <c r="D56" s="9">
        <v>3</v>
      </c>
      <c r="E56" s="23">
        <v>2</v>
      </c>
      <c r="F56" s="9">
        <v>4</v>
      </c>
      <c r="G56" s="23">
        <v>1</v>
      </c>
      <c r="H56" s="9">
        <v>2</v>
      </c>
      <c r="I56" s="23">
        <v>3</v>
      </c>
      <c r="J56" s="9">
        <v>4</v>
      </c>
      <c r="K56" s="23">
        <v>1</v>
      </c>
      <c r="L56" s="9">
        <v>1</v>
      </c>
      <c r="M56" s="23">
        <v>4</v>
      </c>
      <c r="N56" s="9">
        <v>2</v>
      </c>
      <c r="O56" s="23">
        <v>3</v>
      </c>
      <c r="P56" s="9">
        <v>2</v>
      </c>
      <c r="Q56" s="23">
        <v>3</v>
      </c>
      <c r="R56" s="14">
        <f t="shared" si="4"/>
        <v>40</v>
      </c>
      <c r="S56" s="38"/>
      <c r="T56" s="12" t="s">
        <v>198</v>
      </c>
    </row>
    <row r="57" spans="1:22" ht="12.75">
      <c r="A57" s="4" t="s">
        <v>311</v>
      </c>
      <c r="B57" s="6">
        <v>4</v>
      </c>
      <c r="C57" s="23">
        <v>1</v>
      </c>
      <c r="D57" s="9">
        <v>5</v>
      </c>
      <c r="E57" s="23">
        <v>0</v>
      </c>
      <c r="F57" s="9">
        <v>5</v>
      </c>
      <c r="G57" s="23">
        <v>0</v>
      </c>
      <c r="H57" s="9">
        <v>2</v>
      </c>
      <c r="I57" s="23">
        <v>3</v>
      </c>
      <c r="J57" s="9">
        <v>1</v>
      </c>
      <c r="K57" s="23">
        <v>4</v>
      </c>
      <c r="L57" s="9">
        <v>1</v>
      </c>
      <c r="M57" s="23">
        <v>4</v>
      </c>
      <c r="N57" s="9">
        <v>1</v>
      </c>
      <c r="O57" s="23">
        <v>4</v>
      </c>
      <c r="P57" s="9">
        <v>1</v>
      </c>
      <c r="Q57" s="23">
        <v>4</v>
      </c>
      <c r="R57" s="14">
        <f t="shared" si="4"/>
        <v>40</v>
      </c>
      <c r="S57" s="38"/>
      <c r="T57" s="13">
        <f>$J$4</f>
        <v>0.6865671641791045</v>
      </c>
      <c r="U57" t="s">
        <v>157</v>
      </c>
      <c r="V57" t="str">
        <f>$X$9</f>
        <v>FFDragon</v>
      </c>
    </row>
    <row r="58" spans="1:22" ht="12.75">
      <c r="A58" s="4" t="s">
        <v>244</v>
      </c>
      <c r="B58" s="6">
        <v>0</v>
      </c>
      <c r="C58" s="23">
        <v>5</v>
      </c>
      <c r="D58" s="9">
        <v>0</v>
      </c>
      <c r="E58" s="23">
        <v>5</v>
      </c>
      <c r="F58" s="9">
        <v>3</v>
      </c>
      <c r="G58" s="23">
        <v>2</v>
      </c>
      <c r="H58" s="9">
        <v>5</v>
      </c>
      <c r="I58" s="23">
        <v>0</v>
      </c>
      <c r="J58" s="9">
        <v>3</v>
      </c>
      <c r="K58" s="23">
        <v>2</v>
      </c>
      <c r="L58" s="9">
        <v>2</v>
      </c>
      <c r="M58" s="23">
        <v>3</v>
      </c>
      <c r="N58" s="9">
        <v>2</v>
      </c>
      <c r="O58" s="23">
        <v>3</v>
      </c>
      <c r="P58" s="9">
        <v>3</v>
      </c>
      <c r="Q58" s="23">
        <v>2</v>
      </c>
      <c r="R58" s="14">
        <f t="shared" si="4"/>
        <v>40</v>
      </c>
      <c r="S58" s="38"/>
      <c r="T58" s="13">
        <f>$D$4</f>
        <v>0.6307692307692307</v>
      </c>
      <c r="U58" t="s">
        <v>157</v>
      </c>
      <c r="V58" t="str">
        <f>$X$3</f>
        <v>stingers</v>
      </c>
    </row>
    <row r="59" spans="1:22" ht="12.75">
      <c r="A59" s="4" t="s">
        <v>312</v>
      </c>
      <c r="B59" s="6">
        <v>0</v>
      </c>
      <c r="C59" s="23">
        <v>5</v>
      </c>
      <c r="D59" s="9">
        <v>1</v>
      </c>
      <c r="E59" s="23">
        <v>4</v>
      </c>
      <c r="F59" s="9">
        <v>5</v>
      </c>
      <c r="G59" s="23">
        <v>0</v>
      </c>
      <c r="H59" s="9">
        <v>0</v>
      </c>
      <c r="I59" s="23">
        <v>5</v>
      </c>
      <c r="J59" s="9">
        <v>2</v>
      </c>
      <c r="K59" s="23">
        <v>3</v>
      </c>
      <c r="L59" s="9">
        <v>5</v>
      </c>
      <c r="M59" s="23">
        <v>0</v>
      </c>
      <c r="N59" s="9">
        <v>5</v>
      </c>
      <c r="O59" s="23">
        <v>0</v>
      </c>
      <c r="P59" s="9">
        <v>5</v>
      </c>
      <c r="Q59" s="23">
        <v>0</v>
      </c>
      <c r="R59" s="14">
        <f t="shared" si="4"/>
        <v>40</v>
      </c>
      <c r="S59" s="38"/>
      <c r="T59" s="13">
        <f>$F$4</f>
        <v>0.609375</v>
      </c>
      <c r="U59" t="s">
        <v>157</v>
      </c>
      <c r="V59" t="str">
        <f>$X$5</f>
        <v>KleenexTissue50</v>
      </c>
    </row>
    <row r="60" spans="1:22" ht="12.75">
      <c r="A60" s="4" t="s">
        <v>298</v>
      </c>
      <c r="B60" s="6">
        <v>5</v>
      </c>
      <c r="C60" s="23">
        <v>0</v>
      </c>
      <c r="D60" s="9">
        <v>0</v>
      </c>
      <c r="E60" s="23">
        <v>5</v>
      </c>
      <c r="F60" s="9">
        <v>5</v>
      </c>
      <c r="G60" s="23">
        <v>0</v>
      </c>
      <c r="H60" s="9">
        <v>0</v>
      </c>
      <c r="I60" s="23">
        <v>5</v>
      </c>
      <c r="J60" s="9">
        <v>0</v>
      </c>
      <c r="K60" s="23">
        <v>5</v>
      </c>
      <c r="L60" s="9">
        <v>5</v>
      </c>
      <c r="M60" s="23">
        <v>0</v>
      </c>
      <c r="N60" s="9">
        <v>0</v>
      </c>
      <c r="O60" s="23">
        <v>5</v>
      </c>
      <c r="P60" s="9">
        <v>0</v>
      </c>
      <c r="Q60" s="23">
        <v>5</v>
      </c>
      <c r="R60" s="14">
        <f t="shared" si="4"/>
        <v>40</v>
      </c>
      <c r="S60" s="38"/>
      <c r="T60" s="13">
        <f>$B$4</f>
        <v>0.5384615384615384</v>
      </c>
      <c r="U60" t="s">
        <v>157</v>
      </c>
      <c r="V60" t="str">
        <f>$X$1</f>
        <v>Crono801</v>
      </c>
    </row>
    <row r="61" spans="1:22" ht="12.75">
      <c r="A61" s="4" t="s">
        <v>313</v>
      </c>
      <c r="B61" s="6">
        <v>5</v>
      </c>
      <c r="C61" s="23">
        <v>0</v>
      </c>
      <c r="D61" s="9">
        <v>0</v>
      </c>
      <c r="E61" s="23">
        <v>5</v>
      </c>
      <c r="F61" s="9">
        <v>5</v>
      </c>
      <c r="G61" s="23">
        <v>0</v>
      </c>
      <c r="H61" s="9">
        <v>0</v>
      </c>
      <c r="I61" s="23">
        <v>5</v>
      </c>
      <c r="J61" s="9">
        <v>0</v>
      </c>
      <c r="K61" s="23">
        <v>5</v>
      </c>
      <c r="L61" s="9">
        <v>5</v>
      </c>
      <c r="M61" s="23">
        <v>0</v>
      </c>
      <c r="N61" s="9">
        <v>5</v>
      </c>
      <c r="O61" s="23">
        <v>0</v>
      </c>
      <c r="P61" s="9">
        <v>0</v>
      </c>
      <c r="Q61" s="23">
        <v>5</v>
      </c>
      <c r="R61" s="14">
        <f t="shared" si="4"/>
        <v>40</v>
      </c>
      <c r="S61" s="38"/>
      <c r="T61" s="13">
        <f>$O$4</f>
        <v>0.5373134328358209</v>
      </c>
      <c r="U61" t="s">
        <v>157</v>
      </c>
      <c r="V61" t="str">
        <f>$X$14</f>
        <v>Forceful Dragon</v>
      </c>
    </row>
    <row r="62" spans="1:22" ht="12.75">
      <c r="A62" s="4" t="s">
        <v>158</v>
      </c>
      <c r="B62" s="6">
        <v>1</v>
      </c>
      <c r="C62" s="23">
        <v>4</v>
      </c>
      <c r="D62" s="9">
        <v>4</v>
      </c>
      <c r="E62" s="23">
        <v>1</v>
      </c>
      <c r="F62" s="9">
        <v>5</v>
      </c>
      <c r="G62" s="23">
        <v>0</v>
      </c>
      <c r="H62" s="9">
        <v>0</v>
      </c>
      <c r="I62" s="23">
        <v>5</v>
      </c>
      <c r="J62" s="9">
        <v>0</v>
      </c>
      <c r="K62" s="23">
        <v>5</v>
      </c>
      <c r="L62" s="9">
        <v>5</v>
      </c>
      <c r="M62" s="23">
        <v>0</v>
      </c>
      <c r="N62" s="9">
        <v>4</v>
      </c>
      <c r="O62" s="23">
        <v>1</v>
      </c>
      <c r="P62" s="9">
        <v>0</v>
      </c>
      <c r="Q62" s="23">
        <v>5</v>
      </c>
      <c r="R62" s="14">
        <f t="shared" si="4"/>
        <v>40</v>
      </c>
      <c r="S62" s="38"/>
      <c r="T62" s="13">
        <f>$L$4</f>
        <v>0.5223880597014925</v>
      </c>
      <c r="U62" t="s">
        <v>157</v>
      </c>
      <c r="V62" t="str">
        <f>$X$11</f>
        <v>Sir Chris</v>
      </c>
    </row>
    <row r="63" spans="1:22" ht="12.75">
      <c r="A63" s="4" t="s">
        <v>301</v>
      </c>
      <c r="B63" s="6">
        <v>2</v>
      </c>
      <c r="C63" s="23">
        <v>3</v>
      </c>
      <c r="D63" s="9">
        <v>3</v>
      </c>
      <c r="E63" s="23">
        <v>2</v>
      </c>
      <c r="F63" s="9">
        <v>1</v>
      </c>
      <c r="G63" s="23">
        <v>4</v>
      </c>
      <c r="H63" s="9">
        <v>0</v>
      </c>
      <c r="I63" s="23">
        <v>5</v>
      </c>
      <c r="J63" s="9">
        <v>2</v>
      </c>
      <c r="K63" s="23">
        <v>3</v>
      </c>
      <c r="L63" s="9">
        <v>2</v>
      </c>
      <c r="M63" s="23">
        <v>3</v>
      </c>
      <c r="N63" s="9">
        <v>5</v>
      </c>
      <c r="O63" s="23">
        <v>0</v>
      </c>
      <c r="P63" s="9">
        <v>4</v>
      </c>
      <c r="Q63" s="23">
        <v>1</v>
      </c>
      <c r="R63" s="14">
        <f t="shared" si="4"/>
        <v>40</v>
      </c>
      <c r="S63" s="38"/>
      <c r="T63" s="13">
        <f>$H$4</f>
        <v>0.515625</v>
      </c>
      <c r="U63" t="s">
        <v>157</v>
      </c>
      <c r="V63" t="str">
        <f>$X$7</f>
        <v>DpOblivion</v>
      </c>
    </row>
    <row r="64" spans="1:22" ht="12.75">
      <c r="A64" s="4" t="s">
        <v>314</v>
      </c>
      <c r="B64" s="6">
        <v>2</v>
      </c>
      <c r="C64" s="23">
        <v>3</v>
      </c>
      <c r="D64" s="9">
        <v>5</v>
      </c>
      <c r="E64" s="23">
        <v>0</v>
      </c>
      <c r="F64" s="9">
        <v>4</v>
      </c>
      <c r="G64" s="23">
        <v>1</v>
      </c>
      <c r="H64" s="9">
        <v>4</v>
      </c>
      <c r="I64" s="23">
        <v>1</v>
      </c>
      <c r="J64" s="9">
        <v>3</v>
      </c>
      <c r="K64" s="23">
        <v>2</v>
      </c>
      <c r="L64" s="9">
        <v>4</v>
      </c>
      <c r="M64" s="23">
        <v>1</v>
      </c>
      <c r="N64" s="9">
        <v>2</v>
      </c>
      <c r="O64" s="23">
        <v>3</v>
      </c>
      <c r="P64" s="9">
        <v>4</v>
      </c>
      <c r="Q64" s="23">
        <v>1</v>
      </c>
      <c r="R64" s="14">
        <f t="shared" si="4"/>
        <v>40</v>
      </c>
      <c r="S64" s="38"/>
      <c r="T64" s="13">
        <f>$Q$4</f>
        <v>0.5074626865671642</v>
      </c>
      <c r="U64" t="s">
        <v>157</v>
      </c>
      <c r="V64" t="str">
        <f>$X$16</f>
        <v>War13104</v>
      </c>
    </row>
    <row r="65" spans="1:22" ht="12.75">
      <c r="A65" s="4" t="s">
        <v>179</v>
      </c>
      <c r="B65" s="6">
        <v>5</v>
      </c>
      <c r="C65" s="23">
        <v>0</v>
      </c>
      <c r="D65" s="9">
        <v>0</v>
      </c>
      <c r="E65" s="23">
        <v>5</v>
      </c>
      <c r="F65" s="9">
        <v>5</v>
      </c>
      <c r="G65" s="23">
        <v>0</v>
      </c>
      <c r="H65" s="9">
        <v>0</v>
      </c>
      <c r="I65" s="23">
        <v>5</v>
      </c>
      <c r="J65" s="9">
        <v>5</v>
      </c>
      <c r="K65" s="23">
        <v>0</v>
      </c>
      <c r="L65" s="9">
        <v>5</v>
      </c>
      <c r="M65" s="23">
        <v>0</v>
      </c>
      <c r="N65" s="9">
        <v>0</v>
      </c>
      <c r="O65" s="23">
        <v>5</v>
      </c>
      <c r="P65" s="9">
        <v>5</v>
      </c>
      <c r="Q65" s="23">
        <v>0</v>
      </c>
      <c r="R65" s="14">
        <f t="shared" si="4"/>
        <v>40</v>
      </c>
      <c r="S65" s="38"/>
      <c r="T65" s="13">
        <f>$P$4</f>
        <v>0.4925373134328358</v>
      </c>
      <c r="U65" t="s">
        <v>157</v>
      </c>
      <c r="V65" t="str">
        <f>$X$15</f>
        <v>Smurf</v>
      </c>
    </row>
    <row r="66" spans="1:22" ht="12.75">
      <c r="A66" s="4" t="s">
        <v>315</v>
      </c>
      <c r="B66" s="6">
        <v>0</v>
      </c>
      <c r="C66" s="23">
        <v>5</v>
      </c>
      <c r="D66" s="9">
        <v>5</v>
      </c>
      <c r="E66" s="23">
        <v>0</v>
      </c>
      <c r="F66" s="9">
        <v>5</v>
      </c>
      <c r="G66" s="23">
        <v>0</v>
      </c>
      <c r="H66" s="9">
        <v>5</v>
      </c>
      <c r="I66" s="23">
        <v>0</v>
      </c>
      <c r="J66" s="9">
        <v>5</v>
      </c>
      <c r="K66" s="23">
        <v>0</v>
      </c>
      <c r="L66" s="9">
        <v>5</v>
      </c>
      <c r="M66" s="23">
        <v>0</v>
      </c>
      <c r="N66" s="9">
        <v>0</v>
      </c>
      <c r="O66" s="23">
        <v>5</v>
      </c>
      <c r="P66" s="9">
        <v>5</v>
      </c>
      <c r="Q66" s="23">
        <v>0</v>
      </c>
      <c r="R66" s="14">
        <f t="shared" si="4"/>
        <v>40</v>
      </c>
      <c r="S66" s="38"/>
      <c r="T66" s="13">
        <f>$I$4</f>
        <v>0.484375</v>
      </c>
      <c r="U66" t="s">
        <v>157</v>
      </c>
      <c r="V66" t="str">
        <f>$X$8</f>
        <v>th3l3fty</v>
      </c>
    </row>
    <row r="67" spans="1:22" ht="12.75">
      <c r="A67" s="4" t="s">
        <v>247</v>
      </c>
      <c r="B67" s="6">
        <v>3</v>
      </c>
      <c r="C67" s="23">
        <v>2</v>
      </c>
      <c r="D67" s="9">
        <v>3</v>
      </c>
      <c r="E67" s="23">
        <v>2</v>
      </c>
      <c r="F67" s="9">
        <v>2</v>
      </c>
      <c r="G67" s="23">
        <v>3</v>
      </c>
      <c r="H67" s="9">
        <v>4</v>
      </c>
      <c r="I67" s="23">
        <v>1</v>
      </c>
      <c r="J67" s="9">
        <v>5</v>
      </c>
      <c r="K67" s="23">
        <v>0</v>
      </c>
      <c r="L67" s="9">
        <v>1</v>
      </c>
      <c r="M67" s="23">
        <v>4</v>
      </c>
      <c r="N67" s="9">
        <v>1</v>
      </c>
      <c r="O67" s="23">
        <v>4</v>
      </c>
      <c r="P67" s="9">
        <v>0</v>
      </c>
      <c r="Q67" s="23">
        <v>5</v>
      </c>
      <c r="R67" s="14">
        <f t="shared" si="4"/>
        <v>40</v>
      </c>
      <c r="S67" s="38"/>
      <c r="T67" s="13">
        <f>$M$4</f>
        <v>0.47761194029850745</v>
      </c>
      <c r="U67" t="s">
        <v>157</v>
      </c>
      <c r="V67" t="str">
        <f>$X$12</f>
        <v>Shake</v>
      </c>
    </row>
    <row r="68" spans="1:22" ht="12.75">
      <c r="A68" s="4" t="s">
        <v>297</v>
      </c>
      <c r="B68" s="6">
        <v>5</v>
      </c>
      <c r="C68" s="23">
        <v>0</v>
      </c>
      <c r="D68" s="9">
        <v>5</v>
      </c>
      <c r="E68" s="23">
        <v>0</v>
      </c>
      <c r="F68" s="9"/>
      <c r="G68" s="23"/>
      <c r="H68" s="9"/>
      <c r="I68" s="23"/>
      <c r="J68" s="9">
        <v>1</v>
      </c>
      <c r="K68" s="23">
        <v>4</v>
      </c>
      <c r="L68" s="9">
        <v>2</v>
      </c>
      <c r="M68" s="23">
        <v>3</v>
      </c>
      <c r="N68" s="9">
        <v>0</v>
      </c>
      <c r="O68" s="23">
        <v>5</v>
      </c>
      <c r="P68" s="9">
        <v>0</v>
      </c>
      <c r="Q68" s="23">
        <v>5</v>
      </c>
      <c r="R68" s="14">
        <f t="shared" si="4"/>
        <v>30</v>
      </c>
      <c r="S68" s="38"/>
      <c r="T68" s="13">
        <f>$N$4</f>
        <v>0.4626865671641791</v>
      </c>
      <c r="U68" t="s">
        <v>157</v>
      </c>
      <c r="V68" t="str">
        <f>$X$13</f>
        <v>Shadow Ryoko</v>
      </c>
    </row>
    <row r="69" spans="1:22" ht="12.75">
      <c r="A69" s="4" t="s">
        <v>316</v>
      </c>
      <c r="B69" s="6">
        <v>1</v>
      </c>
      <c r="C69" s="23">
        <v>4</v>
      </c>
      <c r="D69" s="9">
        <v>3</v>
      </c>
      <c r="E69" s="23">
        <v>2</v>
      </c>
      <c r="F69" s="9">
        <v>2</v>
      </c>
      <c r="G69" s="23">
        <v>3</v>
      </c>
      <c r="H69" s="9">
        <v>5</v>
      </c>
      <c r="I69" s="23">
        <v>0</v>
      </c>
      <c r="J69" s="9">
        <v>3</v>
      </c>
      <c r="K69" s="23">
        <v>2</v>
      </c>
      <c r="L69" s="9">
        <v>4</v>
      </c>
      <c r="M69" s="23">
        <v>1</v>
      </c>
      <c r="N69" s="9">
        <v>1</v>
      </c>
      <c r="O69" s="23">
        <v>4</v>
      </c>
      <c r="P69" s="9">
        <v>4</v>
      </c>
      <c r="Q69" s="23">
        <v>1</v>
      </c>
      <c r="R69" s="14">
        <f t="shared" si="4"/>
        <v>40</v>
      </c>
      <c r="S69" s="38"/>
      <c r="T69" s="13">
        <f>$C$4</f>
        <v>0.46153846153846156</v>
      </c>
      <c r="U69" t="s">
        <v>157</v>
      </c>
      <c r="V69" t="str">
        <f>$X$2</f>
        <v>neonreaper</v>
      </c>
    </row>
    <row r="70" spans="1:22" ht="12.75">
      <c r="A70" s="4" t="s">
        <v>317</v>
      </c>
      <c r="B70" s="6">
        <v>4</v>
      </c>
      <c r="C70" s="23">
        <v>1</v>
      </c>
      <c r="D70" s="9">
        <v>3</v>
      </c>
      <c r="E70" s="23">
        <v>2</v>
      </c>
      <c r="F70" s="9">
        <v>3</v>
      </c>
      <c r="G70" s="23">
        <v>2</v>
      </c>
      <c r="H70" s="9">
        <v>2</v>
      </c>
      <c r="I70" s="23">
        <v>3</v>
      </c>
      <c r="J70" s="9">
        <v>2</v>
      </c>
      <c r="K70" s="23">
        <v>3</v>
      </c>
      <c r="L70" s="9">
        <v>1</v>
      </c>
      <c r="M70" s="23">
        <v>4</v>
      </c>
      <c r="N70" s="9">
        <v>1</v>
      </c>
      <c r="O70" s="23">
        <v>4</v>
      </c>
      <c r="P70" s="9">
        <v>1</v>
      </c>
      <c r="Q70" s="23">
        <v>4</v>
      </c>
      <c r="R70" s="14">
        <f aca="true" t="shared" si="5" ref="R70:R101">SUM(B70:Q70)</f>
        <v>40</v>
      </c>
      <c r="S70" s="38"/>
      <c r="T70" s="13">
        <f>$G$4</f>
        <v>0.390625</v>
      </c>
      <c r="U70" t="s">
        <v>157</v>
      </c>
      <c r="V70" t="str">
        <f>$X$6</f>
        <v>raytan7585</v>
      </c>
    </row>
    <row r="71" spans="1:22" ht="12.75">
      <c r="A71" s="4" t="s">
        <v>318</v>
      </c>
      <c r="B71" s="6">
        <v>3</v>
      </c>
      <c r="C71" s="23">
        <v>2</v>
      </c>
      <c r="D71" s="9">
        <v>5</v>
      </c>
      <c r="E71" s="23">
        <v>0</v>
      </c>
      <c r="F71" s="9">
        <v>5</v>
      </c>
      <c r="G71" s="23">
        <v>0</v>
      </c>
      <c r="H71" s="9">
        <v>3</v>
      </c>
      <c r="I71" s="23">
        <v>2</v>
      </c>
      <c r="J71" s="9">
        <v>4</v>
      </c>
      <c r="K71" s="23">
        <v>1</v>
      </c>
      <c r="L71" s="9">
        <v>4</v>
      </c>
      <c r="M71" s="23">
        <v>1</v>
      </c>
      <c r="N71" s="9">
        <v>0</v>
      </c>
      <c r="O71" s="23">
        <v>5</v>
      </c>
      <c r="P71" s="9">
        <v>0</v>
      </c>
      <c r="Q71" s="23">
        <v>5</v>
      </c>
      <c r="R71" s="14">
        <f t="shared" si="5"/>
        <v>40</v>
      </c>
      <c r="S71" s="38"/>
      <c r="T71" s="13">
        <f>$E$4</f>
        <v>0.36923076923076925</v>
      </c>
      <c r="U71" t="s">
        <v>157</v>
      </c>
      <c r="V71" t="str">
        <f>$X$4</f>
        <v>Eeeevil Overlord</v>
      </c>
    </row>
    <row r="72" spans="1:22" ht="12.75">
      <c r="A72" s="4" t="s">
        <v>190</v>
      </c>
      <c r="B72" s="6">
        <v>4</v>
      </c>
      <c r="C72" s="23">
        <v>1</v>
      </c>
      <c r="D72" s="9">
        <v>4</v>
      </c>
      <c r="E72" s="23">
        <v>1</v>
      </c>
      <c r="F72" s="9">
        <v>2</v>
      </c>
      <c r="G72" s="23">
        <v>3</v>
      </c>
      <c r="H72" s="9">
        <v>2</v>
      </c>
      <c r="I72" s="23">
        <v>3</v>
      </c>
      <c r="J72" s="9">
        <v>4</v>
      </c>
      <c r="K72" s="23">
        <v>1</v>
      </c>
      <c r="L72" s="9">
        <v>5</v>
      </c>
      <c r="M72" s="23">
        <v>0</v>
      </c>
      <c r="N72" s="9">
        <v>0</v>
      </c>
      <c r="O72" s="23">
        <v>5</v>
      </c>
      <c r="P72" s="9">
        <v>0</v>
      </c>
      <c r="Q72" s="23">
        <v>5</v>
      </c>
      <c r="R72" s="14">
        <f t="shared" si="5"/>
        <v>40</v>
      </c>
      <c r="S72" s="38"/>
      <c r="T72" s="13">
        <f>$K$4</f>
        <v>0.31343283582089554</v>
      </c>
      <c r="U72" t="s">
        <v>157</v>
      </c>
      <c r="V72" t="str">
        <f>$X$10</f>
        <v>X_Dante_X</v>
      </c>
    </row>
    <row r="73" spans="1:21" ht="12.75">
      <c r="A73" s="4" t="s">
        <v>9</v>
      </c>
      <c r="B73" s="6"/>
      <c r="C73" s="23"/>
      <c r="D73" s="9"/>
      <c r="E73" s="23"/>
      <c r="F73" s="9"/>
      <c r="G73" s="23"/>
      <c r="H73" s="9"/>
      <c r="I73" s="23"/>
      <c r="J73" s="9"/>
      <c r="K73" s="23"/>
      <c r="L73" s="9"/>
      <c r="M73" s="23"/>
      <c r="N73" s="9"/>
      <c r="O73" s="23"/>
      <c r="P73" s="9"/>
      <c r="Q73" s="23"/>
      <c r="R73" s="14">
        <f t="shared" si="5"/>
        <v>0</v>
      </c>
      <c r="S73" s="38"/>
      <c r="U73" s="13"/>
    </row>
    <row r="74" spans="1:20" ht="12.75">
      <c r="A74" s="4" t="s">
        <v>10</v>
      </c>
      <c r="B74" s="6"/>
      <c r="C74" s="23"/>
      <c r="D74" s="9"/>
      <c r="E74" s="23"/>
      <c r="F74" s="9"/>
      <c r="G74" s="23"/>
      <c r="H74" s="9"/>
      <c r="I74" s="23"/>
      <c r="J74" s="9"/>
      <c r="K74" s="23"/>
      <c r="L74" s="9"/>
      <c r="M74" s="23"/>
      <c r="N74" s="9"/>
      <c r="O74" s="23"/>
      <c r="P74" s="9"/>
      <c r="Q74" s="23"/>
      <c r="R74" s="14">
        <f t="shared" si="5"/>
        <v>0</v>
      </c>
      <c r="S74" s="38"/>
      <c r="T74" s="12" t="s">
        <v>149</v>
      </c>
    </row>
    <row r="75" spans="1:22" ht="12.75">
      <c r="A75" s="4" t="s">
        <v>11</v>
      </c>
      <c r="B75" s="6"/>
      <c r="C75" s="23"/>
      <c r="D75" s="9"/>
      <c r="E75" s="23"/>
      <c r="F75" s="9"/>
      <c r="G75" s="23"/>
      <c r="H75" s="9"/>
      <c r="I75" s="23"/>
      <c r="J75" s="9"/>
      <c r="K75" s="23"/>
      <c r="L75" s="9"/>
      <c r="M75" s="23"/>
      <c r="N75" s="9"/>
      <c r="O75" s="23"/>
      <c r="P75" s="9"/>
      <c r="Q75" s="23"/>
      <c r="R75" s="14">
        <f t="shared" si="5"/>
        <v>0</v>
      </c>
      <c r="S75" s="38"/>
      <c r="T75" s="15">
        <f>COUNTIF(F$6:F$506,"5")</f>
        <v>20</v>
      </c>
      <c r="U75" t="s">
        <v>157</v>
      </c>
      <c r="V75" t="str">
        <f>$X$5</f>
        <v>KleenexTissue50</v>
      </c>
    </row>
    <row r="76" spans="1:22" ht="12.75">
      <c r="A76" s="4" t="s">
        <v>12</v>
      </c>
      <c r="B76" s="6"/>
      <c r="C76" s="23"/>
      <c r="D76" s="9"/>
      <c r="E76" s="23"/>
      <c r="F76" s="9"/>
      <c r="G76" s="23"/>
      <c r="H76" s="9"/>
      <c r="I76" s="23"/>
      <c r="J76" s="9"/>
      <c r="K76" s="23"/>
      <c r="L76" s="9"/>
      <c r="M76" s="23"/>
      <c r="N76" s="9"/>
      <c r="O76" s="23"/>
      <c r="P76" s="9"/>
      <c r="Q76" s="23"/>
      <c r="R76" s="14">
        <f t="shared" si="5"/>
        <v>0</v>
      </c>
      <c r="S76" s="38"/>
      <c r="T76" s="15">
        <f>COUNTIF(Q$6:Q$506,"5")</f>
        <v>20</v>
      </c>
      <c r="U76" t="s">
        <v>157</v>
      </c>
      <c r="V76" t="str">
        <f>$X$16</f>
        <v>War13104</v>
      </c>
    </row>
    <row r="77" spans="1:22" ht="12.75">
      <c r="A77" s="4" t="s">
        <v>13</v>
      </c>
      <c r="B77" s="6"/>
      <c r="C77" s="23"/>
      <c r="D77" s="9"/>
      <c r="E77" s="23"/>
      <c r="F77" s="9"/>
      <c r="G77" s="23"/>
      <c r="H77" s="9"/>
      <c r="I77" s="23"/>
      <c r="J77" s="9"/>
      <c r="K77" s="23"/>
      <c r="L77" s="9"/>
      <c r="M77" s="23"/>
      <c r="N77" s="9"/>
      <c r="O77" s="23"/>
      <c r="P77" s="9"/>
      <c r="Q77" s="23"/>
      <c r="R77" s="14">
        <f t="shared" si="5"/>
        <v>0</v>
      </c>
      <c r="S77" s="38"/>
      <c r="T77" s="15">
        <f>COUNTIF(J$6:J$506,"5")</f>
        <v>18</v>
      </c>
      <c r="U77" t="s">
        <v>157</v>
      </c>
      <c r="V77" t="str">
        <f>$X$9</f>
        <v>FFDragon</v>
      </c>
    </row>
    <row r="78" spans="1:22" ht="12.75">
      <c r="A78" s="4" t="s">
        <v>14</v>
      </c>
      <c r="B78" s="6"/>
      <c r="C78" s="23"/>
      <c r="D78" s="9"/>
      <c r="E78" s="23"/>
      <c r="F78" s="9"/>
      <c r="G78" s="23"/>
      <c r="H78" s="9"/>
      <c r="I78" s="23"/>
      <c r="J78" s="9"/>
      <c r="K78" s="23"/>
      <c r="L78" s="9"/>
      <c r="M78" s="23"/>
      <c r="N78" s="9"/>
      <c r="O78" s="23"/>
      <c r="P78" s="9"/>
      <c r="Q78" s="23"/>
      <c r="R78" s="14">
        <f t="shared" si="5"/>
        <v>0</v>
      </c>
      <c r="S78" s="38"/>
      <c r="T78" s="15">
        <f>COUNTIF(H$6:H$506,"5")</f>
        <v>16</v>
      </c>
      <c r="U78" t="s">
        <v>157</v>
      </c>
      <c r="V78" t="str">
        <f>$X$7</f>
        <v>DpOblivion</v>
      </c>
    </row>
    <row r="79" spans="1:22" ht="12.75">
      <c r="A79" s="4" t="s">
        <v>15</v>
      </c>
      <c r="B79" s="6"/>
      <c r="C79" s="23"/>
      <c r="D79" s="9"/>
      <c r="E79" s="23"/>
      <c r="F79" s="9"/>
      <c r="G79" s="23"/>
      <c r="H79" s="9"/>
      <c r="I79" s="23"/>
      <c r="J79" s="9"/>
      <c r="K79" s="23"/>
      <c r="L79" s="9"/>
      <c r="M79" s="23"/>
      <c r="N79" s="9"/>
      <c r="O79" s="23"/>
      <c r="P79" s="9"/>
      <c r="Q79" s="23"/>
      <c r="R79" s="14">
        <f t="shared" si="5"/>
        <v>0</v>
      </c>
      <c r="S79" s="38"/>
      <c r="T79" s="15">
        <f>COUNTIF(O$6:O$506,"5")</f>
        <v>16</v>
      </c>
      <c r="U79" t="s">
        <v>157</v>
      </c>
      <c r="V79" t="str">
        <f>$X$14</f>
        <v>Forceful Dragon</v>
      </c>
    </row>
    <row r="80" spans="1:22" ht="12.75">
      <c r="A80" s="4" t="s">
        <v>16</v>
      </c>
      <c r="B80" s="6"/>
      <c r="C80" s="23"/>
      <c r="D80" s="9"/>
      <c r="E80" s="23"/>
      <c r="F80" s="9"/>
      <c r="G80" s="23"/>
      <c r="H80" s="9"/>
      <c r="I80" s="23"/>
      <c r="J80" s="9"/>
      <c r="K80" s="23"/>
      <c r="L80" s="9"/>
      <c r="M80" s="23"/>
      <c r="N80" s="9"/>
      <c r="O80" s="23"/>
      <c r="P80" s="9"/>
      <c r="Q80" s="23"/>
      <c r="R80" s="14">
        <f t="shared" si="5"/>
        <v>0</v>
      </c>
      <c r="S80" s="38"/>
      <c r="T80" s="15">
        <f>COUNTIF(L$6:L$506,"5")</f>
        <v>15</v>
      </c>
      <c r="U80" t="s">
        <v>157</v>
      </c>
      <c r="V80" t="str">
        <f>$X$11</f>
        <v>Sir Chris</v>
      </c>
    </row>
    <row r="81" spans="1:22" ht="12.75">
      <c r="A81" s="4" t="s">
        <v>17</v>
      </c>
      <c r="B81" s="6"/>
      <c r="C81" s="23"/>
      <c r="D81" s="9"/>
      <c r="E81" s="23"/>
      <c r="F81" s="9"/>
      <c r="G81" s="23"/>
      <c r="H81" s="9"/>
      <c r="I81" s="23"/>
      <c r="J81" s="9"/>
      <c r="K81" s="23"/>
      <c r="L81" s="9"/>
      <c r="M81" s="23"/>
      <c r="N81" s="9"/>
      <c r="O81" s="23"/>
      <c r="P81" s="9"/>
      <c r="Q81" s="23"/>
      <c r="R81" s="14">
        <f t="shared" si="5"/>
        <v>0</v>
      </c>
      <c r="S81" s="38"/>
      <c r="T81" s="15">
        <f>COUNTIF(D$6:D$506,"5")</f>
        <v>14</v>
      </c>
      <c r="U81" t="s">
        <v>157</v>
      </c>
      <c r="V81" t="str">
        <f>$X$3</f>
        <v>stingers</v>
      </c>
    </row>
    <row r="82" spans="1:22" ht="12.75">
      <c r="A82" s="4" t="s">
        <v>18</v>
      </c>
      <c r="B82" s="6"/>
      <c r="C82" s="23"/>
      <c r="D82" s="9"/>
      <c r="E82" s="23"/>
      <c r="F82" s="9"/>
      <c r="G82" s="23"/>
      <c r="H82" s="9"/>
      <c r="I82" s="23"/>
      <c r="J82" s="9"/>
      <c r="K82" s="23"/>
      <c r="L82" s="9"/>
      <c r="M82" s="23"/>
      <c r="N82" s="9"/>
      <c r="O82" s="23"/>
      <c r="P82" s="9"/>
      <c r="Q82" s="23"/>
      <c r="R82" s="14">
        <f t="shared" si="5"/>
        <v>0</v>
      </c>
      <c r="S82" s="38"/>
      <c r="T82" s="15">
        <f>COUNTIF(M$6:M$506,"5")</f>
        <v>13</v>
      </c>
      <c r="U82" t="s">
        <v>157</v>
      </c>
      <c r="V82" t="str">
        <f>$X$12</f>
        <v>Shake</v>
      </c>
    </row>
    <row r="83" spans="1:22" ht="12.75">
      <c r="A83" s="4" t="s">
        <v>19</v>
      </c>
      <c r="B83" s="6"/>
      <c r="C83" s="23"/>
      <c r="D83" s="9"/>
      <c r="E83" s="23"/>
      <c r="F83" s="9"/>
      <c r="G83" s="23"/>
      <c r="H83" s="9"/>
      <c r="I83" s="23"/>
      <c r="J83" s="9"/>
      <c r="K83" s="23"/>
      <c r="L83" s="9"/>
      <c r="M83" s="23"/>
      <c r="N83" s="9"/>
      <c r="O83" s="23"/>
      <c r="P83" s="9"/>
      <c r="Q83" s="23"/>
      <c r="R83" s="14">
        <f t="shared" si="5"/>
        <v>0</v>
      </c>
      <c r="S83" s="38"/>
      <c r="T83" s="15">
        <f>COUNTIF(B$6:B$506,"5")</f>
        <v>12</v>
      </c>
      <c r="U83" t="s">
        <v>157</v>
      </c>
      <c r="V83" t="str">
        <f>$X$1</f>
        <v>Crono801</v>
      </c>
    </row>
    <row r="84" spans="1:22" ht="12.75">
      <c r="A84" s="4" t="s">
        <v>20</v>
      </c>
      <c r="B84" s="6"/>
      <c r="C84" s="23"/>
      <c r="D84" s="9"/>
      <c r="E84" s="23"/>
      <c r="F84" s="9"/>
      <c r="G84" s="23"/>
      <c r="H84" s="9"/>
      <c r="I84" s="23"/>
      <c r="J84" s="9"/>
      <c r="K84" s="23"/>
      <c r="L84" s="9"/>
      <c r="M84" s="23"/>
      <c r="N84" s="9"/>
      <c r="O84" s="23"/>
      <c r="P84" s="9"/>
      <c r="Q84" s="23"/>
      <c r="R84" s="14">
        <f t="shared" si="5"/>
        <v>0</v>
      </c>
      <c r="S84" s="38"/>
      <c r="T84" s="15">
        <f>COUNTIF(N$6:N$506,"5")</f>
        <v>12</v>
      </c>
      <c r="U84" t="s">
        <v>157</v>
      </c>
      <c r="V84" t="str">
        <f>$X$13</f>
        <v>Shadow Ryoko</v>
      </c>
    </row>
    <row r="85" spans="1:22" ht="12.75">
      <c r="A85" s="4" t="s">
        <v>21</v>
      </c>
      <c r="B85" s="6"/>
      <c r="C85" s="23"/>
      <c r="D85" s="9"/>
      <c r="E85" s="23"/>
      <c r="F85" s="9"/>
      <c r="G85" s="23"/>
      <c r="H85" s="9"/>
      <c r="I85" s="23"/>
      <c r="J85" s="9"/>
      <c r="K85" s="23"/>
      <c r="L85" s="9"/>
      <c r="M85" s="23"/>
      <c r="N85" s="9"/>
      <c r="O85" s="23"/>
      <c r="P85" s="9"/>
      <c r="Q85" s="23"/>
      <c r="R85" s="14">
        <f t="shared" si="5"/>
        <v>0</v>
      </c>
      <c r="S85" s="38"/>
      <c r="T85" s="15">
        <f>COUNTIF(I$6:I$506,"5")</f>
        <v>11</v>
      </c>
      <c r="U85" t="s">
        <v>157</v>
      </c>
      <c r="V85" t="str">
        <f>$X$8</f>
        <v>th3l3fty</v>
      </c>
    </row>
    <row r="86" spans="1:22" ht="12.75">
      <c r="A86" s="4" t="s">
        <v>22</v>
      </c>
      <c r="B86" s="6"/>
      <c r="C86" s="23"/>
      <c r="D86" s="9"/>
      <c r="E86" s="23"/>
      <c r="F86" s="9"/>
      <c r="G86" s="23"/>
      <c r="H86" s="9"/>
      <c r="I86" s="23"/>
      <c r="J86" s="9"/>
      <c r="K86" s="23"/>
      <c r="L86" s="9"/>
      <c r="M86" s="23"/>
      <c r="N86" s="9"/>
      <c r="O86" s="23"/>
      <c r="P86" s="9"/>
      <c r="Q86" s="23"/>
      <c r="R86" s="14">
        <f t="shared" si="5"/>
        <v>0</v>
      </c>
      <c r="S86" s="38"/>
      <c r="T86" s="15">
        <f>COUNTIF(E$6:E$506,"5")</f>
        <v>10</v>
      </c>
      <c r="U86" t="s">
        <v>157</v>
      </c>
      <c r="V86" t="str">
        <f>$X$4</f>
        <v>Eeeevil Overlord</v>
      </c>
    </row>
    <row r="87" spans="1:22" ht="12.75">
      <c r="A87" s="4" t="s">
        <v>23</v>
      </c>
      <c r="B87" s="6"/>
      <c r="C87" s="23"/>
      <c r="D87" s="9"/>
      <c r="E87" s="23"/>
      <c r="F87" s="9"/>
      <c r="G87" s="23"/>
      <c r="H87" s="9"/>
      <c r="I87" s="23"/>
      <c r="J87" s="9"/>
      <c r="K87" s="23"/>
      <c r="L87" s="9"/>
      <c r="M87" s="23"/>
      <c r="N87" s="9"/>
      <c r="O87" s="23"/>
      <c r="P87" s="9"/>
      <c r="Q87" s="23"/>
      <c r="R87" s="14">
        <f t="shared" si="5"/>
        <v>0</v>
      </c>
      <c r="S87" s="38"/>
      <c r="T87" s="15">
        <f>COUNTIF(P$6:P$506,"5")</f>
        <v>10</v>
      </c>
      <c r="U87" t="s">
        <v>157</v>
      </c>
      <c r="V87" t="str">
        <f>$X$15</f>
        <v>Smurf</v>
      </c>
    </row>
    <row r="88" spans="1:22" ht="12.75">
      <c r="A88" s="4" t="s">
        <v>24</v>
      </c>
      <c r="B88" s="6"/>
      <c r="C88" s="23"/>
      <c r="D88" s="9"/>
      <c r="E88" s="23"/>
      <c r="F88" s="9"/>
      <c r="G88" s="23"/>
      <c r="H88" s="9"/>
      <c r="I88" s="23"/>
      <c r="J88" s="9"/>
      <c r="K88" s="23"/>
      <c r="L88" s="9"/>
      <c r="M88" s="23"/>
      <c r="N88" s="9"/>
      <c r="O88" s="23"/>
      <c r="P88" s="9"/>
      <c r="Q88" s="23"/>
      <c r="R88" s="14">
        <f t="shared" si="5"/>
        <v>0</v>
      </c>
      <c r="S88" s="38"/>
      <c r="T88" s="15">
        <f>COUNTIF(C$6:C$506,"5")</f>
        <v>8</v>
      </c>
      <c r="U88" t="s">
        <v>157</v>
      </c>
      <c r="V88" t="str">
        <f>$X$2</f>
        <v>neonreaper</v>
      </c>
    </row>
    <row r="89" spans="1:22" ht="12.75">
      <c r="A89" s="4" t="s">
        <v>25</v>
      </c>
      <c r="B89" s="6"/>
      <c r="C89" s="23"/>
      <c r="D89" s="9"/>
      <c r="E89" s="23"/>
      <c r="F89" s="9"/>
      <c r="G89" s="23"/>
      <c r="H89" s="9"/>
      <c r="I89" s="23"/>
      <c r="J89" s="9"/>
      <c r="K89" s="23"/>
      <c r="L89" s="9"/>
      <c r="M89" s="23"/>
      <c r="N89" s="9"/>
      <c r="O89" s="23"/>
      <c r="P89" s="9"/>
      <c r="Q89" s="23"/>
      <c r="R89" s="14">
        <f t="shared" si="5"/>
        <v>0</v>
      </c>
      <c r="S89" s="38"/>
      <c r="T89" s="15">
        <f>COUNTIF(K$6:K$506,"5")</f>
        <v>7</v>
      </c>
      <c r="U89" t="s">
        <v>157</v>
      </c>
      <c r="V89" t="str">
        <f>$X$10</f>
        <v>X_Dante_X</v>
      </c>
    </row>
    <row r="90" spans="1:22" ht="12.75">
      <c r="A90" s="4" t="s">
        <v>26</v>
      </c>
      <c r="B90" s="6"/>
      <c r="C90" s="23"/>
      <c r="D90" s="9"/>
      <c r="E90" s="23"/>
      <c r="F90" s="9"/>
      <c r="G90" s="23"/>
      <c r="H90" s="9"/>
      <c r="I90" s="23"/>
      <c r="J90" s="9"/>
      <c r="K90" s="23"/>
      <c r="L90" s="9"/>
      <c r="M90" s="23"/>
      <c r="N90" s="9"/>
      <c r="O90" s="23"/>
      <c r="P90" s="9"/>
      <c r="Q90" s="23"/>
      <c r="R90" s="14">
        <f t="shared" si="5"/>
        <v>0</v>
      </c>
      <c r="S90" s="38"/>
      <c r="T90" s="15">
        <f>COUNTIF(G$6:G$506,"5")</f>
        <v>6</v>
      </c>
      <c r="U90" t="s">
        <v>157</v>
      </c>
      <c r="V90" t="str">
        <f>$X$6</f>
        <v>raytan7585</v>
      </c>
    </row>
    <row r="91" spans="1:19" ht="12.75">
      <c r="A91" s="4" t="s">
        <v>27</v>
      </c>
      <c r="B91" s="6"/>
      <c r="C91" s="23"/>
      <c r="D91" s="9"/>
      <c r="E91" s="23"/>
      <c r="F91" s="9"/>
      <c r="G91" s="23"/>
      <c r="H91" s="9"/>
      <c r="I91" s="23"/>
      <c r="J91" s="9"/>
      <c r="K91" s="23"/>
      <c r="L91" s="9"/>
      <c r="M91" s="23"/>
      <c r="N91" s="9"/>
      <c r="O91" s="23"/>
      <c r="P91" s="9"/>
      <c r="Q91" s="23"/>
      <c r="R91" s="14">
        <f t="shared" si="5"/>
        <v>0</v>
      </c>
      <c r="S91" s="38"/>
    </row>
    <row r="92" spans="1:20" ht="12.75">
      <c r="A92" s="4" t="s">
        <v>28</v>
      </c>
      <c r="B92" s="6"/>
      <c r="C92" s="23"/>
      <c r="D92" s="9"/>
      <c r="E92" s="23"/>
      <c r="F92" s="9"/>
      <c r="G92" s="23"/>
      <c r="H92" s="9"/>
      <c r="I92" s="23"/>
      <c r="J92" s="9"/>
      <c r="K92" s="23"/>
      <c r="L92" s="9"/>
      <c r="M92" s="23"/>
      <c r="N92" s="9"/>
      <c r="O92" s="23"/>
      <c r="P92" s="9"/>
      <c r="Q92" s="23"/>
      <c r="R92" s="14">
        <f t="shared" si="5"/>
        <v>0</v>
      </c>
      <c r="S92" s="38"/>
      <c r="T92" s="12" t="s">
        <v>150</v>
      </c>
    </row>
    <row r="93" spans="1:22" ht="12.75">
      <c r="A93" s="4" t="s">
        <v>29</v>
      </c>
      <c r="B93" s="6"/>
      <c r="C93" s="23"/>
      <c r="D93" s="9"/>
      <c r="E93" s="23"/>
      <c r="F93" s="9"/>
      <c r="G93" s="23"/>
      <c r="H93" s="9"/>
      <c r="I93" s="23"/>
      <c r="J93" s="9"/>
      <c r="K93" s="23"/>
      <c r="L93" s="9"/>
      <c r="M93" s="23"/>
      <c r="N93" s="9"/>
      <c r="O93" s="23"/>
      <c r="P93" s="9"/>
      <c r="Q93" s="23"/>
      <c r="R93" s="14">
        <f t="shared" si="5"/>
        <v>0</v>
      </c>
      <c r="S93" s="38"/>
      <c r="T93" s="15">
        <f>COUNTIF(G$6:G$506,"0")</f>
        <v>20</v>
      </c>
      <c r="U93" t="s">
        <v>157</v>
      </c>
      <c r="V93" t="str">
        <f>$X$6</f>
        <v>raytan7585</v>
      </c>
    </row>
    <row r="94" spans="1:22" ht="12.75">
      <c r="A94" s="4" t="s">
        <v>30</v>
      </c>
      <c r="B94" s="6"/>
      <c r="C94" s="23"/>
      <c r="D94" s="9"/>
      <c r="E94" s="23"/>
      <c r="F94" s="9"/>
      <c r="G94" s="23"/>
      <c r="H94" s="9"/>
      <c r="I94" s="23"/>
      <c r="J94" s="9"/>
      <c r="K94" s="23"/>
      <c r="L94" s="9"/>
      <c r="M94" s="23"/>
      <c r="N94" s="9"/>
      <c r="O94" s="23"/>
      <c r="P94" s="9"/>
      <c r="Q94" s="23"/>
      <c r="R94" s="14">
        <f t="shared" si="5"/>
        <v>0</v>
      </c>
      <c r="S94" s="38"/>
      <c r="T94" s="15">
        <f>COUNTIF(P$6:P$506,"0")</f>
        <v>20</v>
      </c>
      <c r="U94" t="s">
        <v>157</v>
      </c>
      <c r="V94" t="str">
        <f>$X$15</f>
        <v>Smurf</v>
      </c>
    </row>
    <row r="95" spans="1:22" ht="12.75">
      <c r="A95" s="4" t="s">
        <v>31</v>
      </c>
      <c r="B95" s="6"/>
      <c r="C95" s="23"/>
      <c r="D95" s="9"/>
      <c r="E95" s="23"/>
      <c r="F95" s="9"/>
      <c r="G95" s="23"/>
      <c r="H95" s="9"/>
      <c r="I95" s="23"/>
      <c r="J95" s="9"/>
      <c r="K95" s="23"/>
      <c r="L95" s="9"/>
      <c r="M95" s="23"/>
      <c r="N95" s="9"/>
      <c r="O95" s="23"/>
      <c r="P95" s="9"/>
      <c r="Q95" s="23"/>
      <c r="R95" s="14">
        <f t="shared" si="5"/>
        <v>0</v>
      </c>
      <c r="S95" s="38"/>
      <c r="T95" s="15">
        <f>COUNTIF(K$6:K$506,"0")</f>
        <v>18</v>
      </c>
      <c r="U95" t="s">
        <v>157</v>
      </c>
      <c r="V95" t="str">
        <f>$X$10</f>
        <v>X_Dante_X</v>
      </c>
    </row>
    <row r="96" spans="1:22" ht="12.75">
      <c r="A96" s="4" t="s">
        <v>32</v>
      </c>
      <c r="B96" s="6"/>
      <c r="C96" s="23"/>
      <c r="D96" s="9"/>
      <c r="E96" s="23"/>
      <c r="F96" s="9"/>
      <c r="G96" s="23"/>
      <c r="H96" s="9"/>
      <c r="I96" s="23"/>
      <c r="J96" s="9"/>
      <c r="K96" s="23"/>
      <c r="L96" s="9"/>
      <c r="M96" s="23"/>
      <c r="N96" s="9"/>
      <c r="O96" s="23"/>
      <c r="P96" s="9"/>
      <c r="Q96" s="23"/>
      <c r="R96" s="14">
        <f t="shared" si="5"/>
        <v>0</v>
      </c>
      <c r="S96" s="38"/>
      <c r="T96" s="15">
        <f>COUNTIF(I$6:I$506,"0")</f>
        <v>16</v>
      </c>
      <c r="U96" t="s">
        <v>157</v>
      </c>
      <c r="V96" t="str">
        <f>$X$8</f>
        <v>th3l3fty</v>
      </c>
    </row>
    <row r="97" spans="1:22" ht="12.75">
      <c r="A97" s="4" t="s">
        <v>33</v>
      </c>
      <c r="B97" s="6"/>
      <c r="C97" s="23"/>
      <c r="D97" s="9"/>
      <c r="E97" s="23"/>
      <c r="F97" s="9"/>
      <c r="G97" s="23"/>
      <c r="H97" s="9"/>
      <c r="I97" s="23"/>
      <c r="J97" s="9"/>
      <c r="K97" s="23"/>
      <c r="L97" s="9"/>
      <c r="M97" s="23"/>
      <c r="N97" s="9"/>
      <c r="O97" s="23"/>
      <c r="P97" s="9"/>
      <c r="Q97" s="23"/>
      <c r="R97" s="14">
        <f t="shared" si="5"/>
        <v>0</v>
      </c>
      <c r="S97" s="38"/>
      <c r="T97" s="15">
        <f>COUNTIF(N$6:N$506,"0")</f>
        <v>16</v>
      </c>
      <c r="U97" t="s">
        <v>157</v>
      </c>
      <c r="V97" t="str">
        <f>$X$13</f>
        <v>Shadow Ryoko</v>
      </c>
    </row>
    <row r="98" spans="1:22" ht="12.75">
      <c r="A98" s="4" t="s">
        <v>34</v>
      </c>
      <c r="B98" s="6"/>
      <c r="C98" s="23"/>
      <c r="D98" s="9"/>
      <c r="E98" s="23"/>
      <c r="F98" s="9"/>
      <c r="G98" s="23"/>
      <c r="H98" s="9"/>
      <c r="I98" s="23"/>
      <c r="J98" s="9"/>
      <c r="K98" s="23"/>
      <c r="L98" s="9"/>
      <c r="M98" s="23"/>
      <c r="N98" s="9"/>
      <c r="O98" s="23"/>
      <c r="P98" s="9"/>
      <c r="Q98" s="23"/>
      <c r="R98" s="14">
        <f t="shared" si="5"/>
        <v>0</v>
      </c>
      <c r="S98" s="38"/>
      <c r="T98" s="15">
        <f>COUNTIF(M$6:M$506,"0")</f>
        <v>15</v>
      </c>
      <c r="U98" t="s">
        <v>157</v>
      </c>
      <c r="V98" t="str">
        <f>$X$12</f>
        <v>Shake</v>
      </c>
    </row>
    <row r="99" spans="1:22" ht="12.75">
      <c r="A99" s="4" t="s">
        <v>35</v>
      </c>
      <c r="B99" s="6"/>
      <c r="C99" s="23"/>
      <c r="D99" s="9"/>
      <c r="E99" s="23"/>
      <c r="F99" s="9"/>
      <c r="G99" s="23"/>
      <c r="H99" s="9"/>
      <c r="I99" s="23"/>
      <c r="J99" s="9"/>
      <c r="K99" s="23"/>
      <c r="L99" s="9"/>
      <c r="M99" s="23"/>
      <c r="N99" s="9"/>
      <c r="O99" s="23"/>
      <c r="P99" s="9"/>
      <c r="Q99" s="23"/>
      <c r="R99" s="14">
        <f t="shared" si="5"/>
        <v>0</v>
      </c>
      <c r="S99" s="38"/>
      <c r="T99" s="15">
        <f>COUNTIF(E$6:E$506,"0")</f>
        <v>14</v>
      </c>
      <c r="U99" t="s">
        <v>157</v>
      </c>
      <c r="V99" t="str">
        <f>$X$4</f>
        <v>Eeeevil Overlord</v>
      </c>
    </row>
    <row r="100" spans="1:22" ht="12.75">
      <c r="A100" s="4" t="s">
        <v>36</v>
      </c>
      <c r="B100" s="6"/>
      <c r="C100" s="23"/>
      <c r="D100" s="9"/>
      <c r="E100" s="23"/>
      <c r="F100" s="9"/>
      <c r="G100" s="23"/>
      <c r="H100" s="9"/>
      <c r="I100" s="23"/>
      <c r="J100" s="9"/>
      <c r="K100" s="23"/>
      <c r="L100" s="9"/>
      <c r="M100" s="23"/>
      <c r="N100" s="9"/>
      <c r="O100" s="23"/>
      <c r="P100" s="9"/>
      <c r="Q100" s="23"/>
      <c r="R100" s="14">
        <f t="shared" si="5"/>
        <v>0</v>
      </c>
      <c r="S100" s="38"/>
      <c r="T100" s="15">
        <f>COUNTIF(L$6:L$506,"0")</f>
        <v>13</v>
      </c>
      <c r="U100" t="s">
        <v>157</v>
      </c>
      <c r="V100" t="str">
        <f>$X$11</f>
        <v>Sir Chris</v>
      </c>
    </row>
    <row r="101" spans="1:22" ht="12.75">
      <c r="A101" s="4" t="s">
        <v>37</v>
      </c>
      <c r="B101" s="6"/>
      <c r="C101" s="23"/>
      <c r="D101" s="9"/>
      <c r="E101" s="23"/>
      <c r="F101" s="9"/>
      <c r="G101" s="23"/>
      <c r="H101" s="9"/>
      <c r="I101" s="23"/>
      <c r="J101" s="9"/>
      <c r="K101" s="23"/>
      <c r="L101" s="9"/>
      <c r="M101" s="23"/>
      <c r="N101" s="9"/>
      <c r="O101" s="23"/>
      <c r="P101" s="9"/>
      <c r="Q101" s="23"/>
      <c r="R101" s="14">
        <f t="shared" si="5"/>
        <v>0</v>
      </c>
      <c r="S101" s="38"/>
      <c r="T101" s="15">
        <f>COUNTIF(C$6:C$506,"0")</f>
        <v>12</v>
      </c>
      <c r="U101" t="s">
        <v>157</v>
      </c>
      <c r="V101" t="str">
        <f>$X$2</f>
        <v>neonreaper</v>
      </c>
    </row>
    <row r="102" spans="1:22" ht="12.75">
      <c r="A102" s="4" t="s">
        <v>38</v>
      </c>
      <c r="B102" s="6"/>
      <c r="C102" s="23"/>
      <c r="D102" s="9"/>
      <c r="E102" s="23"/>
      <c r="F102" s="9"/>
      <c r="G102" s="23"/>
      <c r="H102" s="9"/>
      <c r="I102" s="23"/>
      <c r="J102" s="9"/>
      <c r="K102" s="23"/>
      <c r="L102" s="9"/>
      <c r="M102" s="23"/>
      <c r="N102" s="9"/>
      <c r="O102" s="23"/>
      <c r="P102" s="9"/>
      <c r="Q102" s="23"/>
      <c r="R102" s="14">
        <f aca="true" t="shared" si="6" ref="R102:R133">SUM(B102:Q102)</f>
        <v>0</v>
      </c>
      <c r="S102" s="38"/>
      <c r="T102" s="15">
        <f>COUNTIF(O$6:O$506,"0")</f>
        <v>12</v>
      </c>
      <c r="U102" t="s">
        <v>157</v>
      </c>
      <c r="V102" t="str">
        <f>$X$14</f>
        <v>Forceful Dragon</v>
      </c>
    </row>
    <row r="103" spans="1:22" ht="12.75">
      <c r="A103" s="4" t="s">
        <v>39</v>
      </c>
      <c r="B103" s="6"/>
      <c r="C103" s="23"/>
      <c r="D103" s="9"/>
      <c r="E103" s="23"/>
      <c r="F103" s="9"/>
      <c r="G103" s="23"/>
      <c r="H103" s="9"/>
      <c r="I103" s="23"/>
      <c r="J103" s="9"/>
      <c r="K103" s="23"/>
      <c r="L103" s="9"/>
      <c r="M103" s="23"/>
      <c r="N103" s="9"/>
      <c r="O103" s="23"/>
      <c r="P103" s="9"/>
      <c r="Q103" s="23"/>
      <c r="R103" s="14">
        <f t="shared" si="6"/>
        <v>0</v>
      </c>
      <c r="S103" s="38"/>
      <c r="T103" s="15">
        <f>COUNTIF(H$6:H$506,"0")</f>
        <v>11</v>
      </c>
      <c r="U103" t="s">
        <v>157</v>
      </c>
      <c r="V103" t="str">
        <f>$X$7</f>
        <v>DpOblivion</v>
      </c>
    </row>
    <row r="104" spans="1:22" ht="12.75">
      <c r="A104" s="4" t="s">
        <v>40</v>
      </c>
      <c r="B104" s="6"/>
      <c r="C104" s="23"/>
      <c r="D104" s="9"/>
      <c r="E104" s="23"/>
      <c r="F104" s="9"/>
      <c r="G104" s="23"/>
      <c r="H104" s="9"/>
      <c r="I104" s="23"/>
      <c r="J104" s="9"/>
      <c r="K104" s="23"/>
      <c r="L104" s="9"/>
      <c r="M104" s="23"/>
      <c r="N104" s="9"/>
      <c r="O104" s="23"/>
      <c r="P104" s="9"/>
      <c r="Q104" s="23"/>
      <c r="R104" s="14">
        <f t="shared" si="6"/>
        <v>0</v>
      </c>
      <c r="S104" s="38"/>
      <c r="T104" s="15">
        <f>COUNTIF(D$6:D$506,"0")</f>
        <v>10</v>
      </c>
      <c r="U104" t="s">
        <v>157</v>
      </c>
      <c r="V104" t="str">
        <f>$X$3</f>
        <v>stingers</v>
      </c>
    </row>
    <row r="105" spans="1:22" ht="12.75">
      <c r="A105" s="4" t="s">
        <v>41</v>
      </c>
      <c r="B105" s="6"/>
      <c r="C105" s="23"/>
      <c r="D105" s="9"/>
      <c r="E105" s="23"/>
      <c r="F105" s="9"/>
      <c r="G105" s="23"/>
      <c r="H105" s="9"/>
      <c r="I105" s="23"/>
      <c r="J105" s="9"/>
      <c r="K105" s="23"/>
      <c r="L105" s="9"/>
      <c r="M105" s="23"/>
      <c r="N105" s="9"/>
      <c r="O105" s="23"/>
      <c r="P105" s="9"/>
      <c r="Q105" s="23"/>
      <c r="R105" s="14">
        <f t="shared" si="6"/>
        <v>0</v>
      </c>
      <c r="S105" s="38"/>
      <c r="T105" s="15">
        <f>COUNTIF(Q$6:Q$506,"0")</f>
        <v>10</v>
      </c>
      <c r="U105" t="s">
        <v>157</v>
      </c>
      <c r="V105" t="str">
        <f>$X$16</f>
        <v>War13104</v>
      </c>
    </row>
    <row r="106" spans="1:22" ht="12.75">
      <c r="A106" s="4" t="s">
        <v>42</v>
      </c>
      <c r="B106" s="6"/>
      <c r="C106" s="23"/>
      <c r="D106" s="9"/>
      <c r="E106" s="23"/>
      <c r="F106" s="9"/>
      <c r="G106" s="23"/>
      <c r="H106" s="9"/>
      <c r="I106" s="23"/>
      <c r="J106" s="9"/>
      <c r="K106" s="23"/>
      <c r="L106" s="9"/>
      <c r="M106" s="23"/>
      <c r="N106" s="9"/>
      <c r="O106" s="23"/>
      <c r="P106" s="9"/>
      <c r="Q106" s="23"/>
      <c r="R106" s="14">
        <f t="shared" si="6"/>
        <v>0</v>
      </c>
      <c r="S106" s="38"/>
      <c r="T106" s="15">
        <f>COUNTIF(B$6:B$506,"0")</f>
        <v>8</v>
      </c>
      <c r="U106" t="s">
        <v>157</v>
      </c>
      <c r="V106" t="str">
        <f>$X$1</f>
        <v>Crono801</v>
      </c>
    </row>
    <row r="107" spans="1:22" ht="12.75">
      <c r="A107" s="4" t="s">
        <v>43</v>
      </c>
      <c r="B107" s="6"/>
      <c r="C107" s="23"/>
      <c r="D107" s="9"/>
      <c r="E107" s="23"/>
      <c r="F107" s="9"/>
      <c r="G107" s="23"/>
      <c r="H107" s="9"/>
      <c r="I107" s="23"/>
      <c r="J107" s="9"/>
      <c r="K107" s="23"/>
      <c r="L107" s="9"/>
      <c r="M107" s="23"/>
      <c r="N107" s="9"/>
      <c r="O107" s="23"/>
      <c r="P107" s="9"/>
      <c r="Q107" s="23"/>
      <c r="R107" s="14">
        <f t="shared" si="6"/>
        <v>0</v>
      </c>
      <c r="S107" s="38"/>
      <c r="T107" s="15">
        <f>COUNTIF(J$6:J$506,"0")</f>
        <v>7</v>
      </c>
      <c r="U107" t="s">
        <v>157</v>
      </c>
      <c r="V107" t="str">
        <f>$X$9</f>
        <v>FFDragon</v>
      </c>
    </row>
    <row r="108" spans="1:22" ht="12.75">
      <c r="A108" s="4" t="s">
        <v>44</v>
      </c>
      <c r="B108" s="6"/>
      <c r="C108" s="23"/>
      <c r="D108" s="9"/>
      <c r="E108" s="23"/>
      <c r="F108" s="9"/>
      <c r="G108" s="23"/>
      <c r="H108" s="9"/>
      <c r="I108" s="23"/>
      <c r="J108" s="9"/>
      <c r="K108" s="23"/>
      <c r="L108" s="9"/>
      <c r="M108" s="23"/>
      <c r="N108" s="9"/>
      <c r="O108" s="23"/>
      <c r="P108" s="9"/>
      <c r="Q108" s="23"/>
      <c r="R108" s="14">
        <f t="shared" si="6"/>
        <v>0</v>
      </c>
      <c r="S108" s="38"/>
      <c r="T108" s="15">
        <f>COUNTIF(F$6:F$506,"0")</f>
        <v>6</v>
      </c>
      <c r="U108" t="s">
        <v>157</v>
      </c>
      <c r="V108" t="str">
        <f>$X$5</f>
        <v>KleenexTissue50</v>
      </c>
    </row>
    <row r="109" spans="1:19" ht="12.75">
      <c r="A109" s="4" t="s">
        <v>45</v>
      </c>
      <c r="B109" s="6"/>
      <c r="C109" s="23"/>
      <c r="D109" s="9"/>
      <c r="E109" s="23"/>
      <c r="F109" s="9"/>
      <c r="G109" s="23"/>
      <c r="H109" s="9"/>
      <c r="I109" s="23"/>
      <c r="J109" s="9"/>
      <c r="K109" s="23"/>
      <c r="L109" s="9"/>
      <c r="M109" s="23"/>
      <c r="N109" s="9"/>
      <c r="O109" s="23"/>
      <c r="P109" s="9"/>
      <c r="Q109" s="23"/>
      <c r="R109" s="14">
        <f t="shared" si="6"/>
        <v>0</v>
      </c>
      <c r="S109" s="38"/>
    </row>
    <row r="110" spans="1:20" ht="12.75">
      <c r="A110" s="4" t="s">
        <v>46</v>
      </c>
      <c r="B110" s="6"/>
      <c r="C110" s="23"/>
      <c r="D110" s="9"/>
      <c r="E110" s="23"/>
      <c r="F110" s="9"/>
      <c r="G110" s="23"/>
      <c r="H110" s="9"/>
      <c r="I110" s="23"/>
      <c r="J110" s="9"/>
      <c r="K110" s="23"/>
      <c r="L110" s="9"/>
      <c r="M110" s="23"/>
      <c r="N110" s="9"/>
      <c r="O110" s="23"/>
      <c r="P110" s="9"/>
      <c r="Q110" s="23"/>
      <c r="R110" s="14">
        <f t="shared" si="6"/>
        <v>0</v>
      </c>
      <c r="S110" s="38"/>
      <c r="T110" s="12" t="s">
        <v>131</v>
      </c>
    </row>
    <row r="111" spans="1:24" ht="12.75">
      <c r="A111" s="4" t="s">
        <v>47</v>
      </c>
      <c r="B111" s="6"/>
      <c r="C111" s="23"/>
      <c r="D111" s="9"/>
      <c r="E111" s="23"/>
      <c r="F111" s="9"/>
      <c r="G111" s="23"/>
      <c r="H111" s="9"/>
      <c r="I111" s="23"/>
      <c r="J111" s="9"/>
      <c r="K111" s="23"/>
      <c r="L111" s="9"/>
      <c r="M111" s="23"/>
      <c r="N111" s="9"/>
      <c r="O111" s="23"/>
      <c r="P111" s="9"/>
      <c r="Q111" s="23"/>
      <c r="R111" s="14">
        <f t="shared" si="6"/>
        <v>0</v>
      </c>
      <c r="S111" s="38"/>
      <c r="T111">
        <f>B3</f>
        <v>65</v>
      </c>
      <c r="U111" t="s">
        <v>157</v>
      </c>
      <c r="V111" s="39" t="s">
        <v>217</v>
      </c>
      <c r="X111">
        <f>AVERAGE(B3:E3)</f>
        <v>65</v>
      </c>
    </row>
    <row r="112" spans="1:24" ht="12.75">
      <c r="A112" s="4" t="s">
        <v>48</v>
      </c>
      <c r="B112" s="6"/>
      <c r="C112" s="23"/>
      <c r="D112" s="9"/>
      <c r="E112" s="23"/>
      <c r="F112" s="9"/>
      <c r="G112" s="23"/>
      <c r="H112" s="9"/>
      <c r="I112" s="23"/>
      <c r="J112" s="9"/>
      <c r="K112" s="23"/>
      <c r="L112" s="9"/>
      <c r="M112" s="23"/>
      <c r="N112" s="9"/>
      <c r="O112" s="23"/>
      <c r="P112" s="9"/>
      <c r="Q112" s="23"/>
      <c r="R112" s="14">
        <f t="shared" si="6"/>
        <v>0</v>
      </c>
      <c r="S112" s="38"/>
      <c r="T112">
        <f>F3</f>
        <v>64</v>
      </c>
      <c r="U112" t="s">
        <v>157</v>
      </c>
      <c r="V112" s="39" t="s">
        <v>218</v>
      </c>
      <c r="X112">
        <f>AVERAGE(F3:I3)</f>
        <v>64</v>
      </c>
    </row>
    <row r="113" spans="1:24" ht="12.75">
      <c r="A113" s="4" t="s">
        <v>49</v>
      </c>
      <c r="B113" s="6"/>
      <c r="C113" s="23"/>
      <c r="D113" s="9"/>
      <c r="E113" s="23"/>
      <c r="F113" s="9"/>
      <c r="G113" s="23"/>
      <c r="H113" s="9"/>
      <c r="I113" s="23"/>
      <c r="J113" s="9"/>
      <c r="K113" s="23"/>
      <c r="L113" s="9"/>
      <c r="M113" s="23"/>
      <c r="N113" s="9"/>
      <c r="O113" s="23"/>
      <c r="P113" s="9"/>
      <c r="Q113" s="23"/>
      <c r="R113" s="14">
        <f t="shared" si="6"/>
        <v>0</v>
      </c>
      <c r="S113" s="38"/>
      <c r="T113">
        <f>J3</f>
        <v>67</v>
      </c>
      <c r="U113" t="s">
        <v>157</v>
      </c>
      <c r="V113" s="39" t="s">
        <v>220</v>
      </c>
      <c r="X113">
        <f>AVERAGE(J3:M3)</f>
        <v>67</v>
      </c>
    </row>
    <row r="114" spans="1:24" ht="12.75">
      <c r="A114" s="4" t="s">
        <v>50</v>
      </c>
      <c r="B114" s="6"/>
      <c r="C114" s="23"/>
      <c r="D114" s="9"/>
      <c r="E114" s="23"/>
      <c r="F114" s="9"/>
      <c r="G114" s="23"/>
      <c r="H114" s="9"/>
      <c r="I114" s="23"/>
      <c r="J114" s="9"/>
      <c r="K114" s="23"/>
      <c r="L114" s="9"/>
      <c r="M114" s="23"/>
      <c r="N114" s="9"/>
      <c r="O114" s="23"/>
      <c r="P114" s="9"/>
      <c r="Q114" s="23"/>
      <c r="R114" s="14">
        <f t="shared" si="6"/>
        <v>0</v>
      </c>
      <c r="S114" s="38"/>
      <c r="T114">
        <f>N3</f>
        <v>67</v>
      </c>
      <c r="U114" t="s">
        <v>157</v>
      </c>
      <c r="V114" s="39" t="s">
        <v>221</v>
      </c>
      <c r="X114">
        <f>AVERAGE(N3:Q3)</f>
        <v>67</v>
      </c>
    </row>
    <row r="115" spans="1:19" ht="12.75">
      <c r="A115" s="4" t="s">
        <v>51</v>
      </c>
      <c r="B115" s="6"/>
      <c r="C115" s="23"/>
      <c r="D115" s="9"/>
      <c r="E115" s="23"/>
      <c r="F115" s="9"/>
      <c r="G115" s="23"/>
      <c r="H115" s="9"/>
      <c r="I115" s="23"/>
      <c r="J115" s="9"/>
      <c r="K115" s="23"/>
      <c r="L115" s="9"/>
      <c r="M115" s="23"/>
      <c r="N115" s="9"/>
      <c r="O115" s="23"/>
      <c r="P115" s="9"/>
      <c r="Q115" s="23"/>
      <c r="R115" s="14">
        <f t="shared" si="6"/>
        <v>0</v>
      </c>
      <c r="S115" s="38"/>
    </row>
    <row r="116" spans="1:19" ht="12.75">
      <c r="A116" s="4" t="s">
        <v>52</v>
      </c>
      <c r="B116" s="6"/>
      <c r="C116" s="23"/>
      <c r="D116" s="9"/>
      <c r="E116" s="23"/>
      <c r="F116" s="9"/>
      <c r="G116" s="23"/>
      <c r="H116" s="9"/>
      <c r="I116" s="23"/>
      <c r="J116" s="9"/>
      <c r="K116" s="23"/>
      <c r="L116" s="9"/>
      <c r="M116" s="23"/>
      <c r="N116" s="9"/>
      <c r="O116" s="23"/>
      <c r="P116" s="9"/>
      <c r="Q116" s="23"/>
      <c r="R116" s="14">
        <f t="shared" si="6"/>
        <v>0</v>
      </c>
      <c r="S116" s="38"/>
    </row>
    <row r="117" spans="1:19" ht="12.75">
      <c r="A117" s="4" t="s">
        <v>53</v>
      </c>
      <c r="B117" s="6"/>
      <c r="C117" s="23"/>
      <c r="D117" s="9"/>
      <c r="E117" s="23"/>
      <c r="F117" s="9"/>
      <c r="G117" s="23"/>
      <c r="H117" s="9"/>
      <c r="I117" s="23"/>
      <c r="J117" s="9"/>
      <c r="K117" s="23"/>
      <c r="L117" s="9"/>
      <c r="M117" s="23"/>
      <c r="N117" s="9"/>
      <c r="O117" s="23"/>
      <c r="P117" s="9"/>
      <c r="Q117" s="23"/>
      <c r="R117" s="14">
        <f t="shared" si="6"/>
        <v>0</v>
      </c>
      <c r="S117" s="38"/>
    </row>
    <row r="118" spans="1:19" ht="12.75">
      <c r="A118" s="4" t="s">
        <v>54</v>
      </c>
      <c r="B118" s="6"/>
      <c r="C118" s="23"/>
      <c r="D118" s="9"/>
      <c r="E118" s="23"/>
      <c r="F118" s="9"/>
      <c r="G118" s="23"/>
      <c r="H118" s="9"/>
      <c r="I118" s="23"/>
      <c r="J118" s="9"/>
      <c r="K118" s="23"/>
      <c r="L118" s="9"/>
      <c r="M118" s="23"/>
      <c r="N118" s="9"/>
      <c r="O118" s="23"/>
      <c r="P118" s="9"/>
      <c r="Q118" s="23"/>
      <c r="R118" s="14">
        <f t="shared" si="6"/>
        <v>0</v>
      </c>
      <c r="S118" s="38"/>
    </row>
    <row r="119" spans="1:19" ht="12.75">
      <c r="A119" s="4" t="s">
        <v>55</v>
      </c>
      <c r="B119" s="6"/>
      <c r="C119" s="23"/>
      <c r="D119" s="9"/>
      <c r="E119" s="23"/>
      <c r="F119" s="9"/>
      <c r="G119" s="23"/>
      <c r="H119" s="9"/>
      <c r="I119" s="23"/>
      <c r="J119" s="9"/>
      <c r="K119" s="23"/>
      <c r="L119" s="9"/>
      <c r="M119" s="23"/>
      <c r="N119" s="9"/>
      <c r="O119" s="23"/>
      <c r="P119" s="9"/>
      <c r="Q119" s="23"/>
      <c r="R119" s="14">
        <f t="shared" si="6"/>
        <v>0</v>
      </c>
      <c r="S119" s="38"/>
    </row>
    <row r="120" spans="1:19" ht="12.75">
      <c r="A120" s="4" t="s">
        <v>147</v>
      </c>
      <c r="B120" s="6"/>
      <c r="C120" s="23"/>
      <c r="D120" s="9"/>
      <c r="E120" s="23"/>
      <c r="F120" s="9"/>
      <c r="G120" s="23"/>
      <c r="H120" s="9"/>
      <c r="I120" s="23"/>
      <c r="J120" s="9"/>
      <c r="K120" s="23"/>
      <c r="L120" s="9"/>
      <c r="M120" s="23"/>
      <c r="N120" s="9"/>
      <c r="O120" s="23"/>
      <c r="P120" s="9"/>
      <c r="Q120" s="23"/>
      <c r="R120" s="14">
        <f t="shared" si="6"/>
        <v>0</v>
      </c>
      <c r="S120" s="38"/>
    </row>
    <row r="121" spans="1:19" ht="12.75">
      <c r="A121" s="4" t="s">
        <v>56</v>
      </c>
      <c r="B121" s="6"/>
      <c r="C121" s="23"/>
      <c r="D121" s="9"/>
      <c r="E121" s="23"/>
      <c r="F121" s="9"/>
      <c r="G121" s="23"/>
      <c r="H121" s="9"/>
      <c r="I121" s="23"/>
      <c r="J121" s="9"/>
      <c r="K121" s="23"/>
      <c r="L121" s="9"/>
      <c r="M121" s="23"/>
      <c r="N121" s="9"/>
      <c r="O121" s="23"/>
      <c r="P121" s="9"/>
      <c r="Q121" s="23"/>
      <c r="R121" s="14">
        <f t="shared" si="6"/>
        <v>0</v>
      </c>
      <c r="S121" s="38"/>
    </row>
    <row r="122" spans="1:19" ht="12.75">
      <c r="A122" s="4" t="s">
        <v>57</v>
      </c>
      <c r="B122" s="6"/>
      <c r="C122" s="23"/>
      <c r="D122" s="9"/>
      <c r="E122" s="23"/>
      <c r="F122" s="9"/>
      <c r="G122" s="23"/>
      <c r="H122" s="9"/>
      <c r="I122" s="23"/>
      <c r="J122" s="9"/>
      <c r="K122" s="23"/>
      <c r="L122" s="9"/>
      <c r="M122" s="23"/>
      <c r="N122" s="9"/>
      <c r="O122" s="23"/>
      <c r="P122" s="9"/>
      <c r="Q122" s="23"/>
      <c r="R122" s="14">
        <f t="shared" si="6"/>
        <v>0</v>
      </c>
      <c r="S122" s="38"/>
    </row>
    <row r="123" spans="1:19" ht="12.75">
      <c r="A123" s="4" t="s">
        <v>58</v>
      </c>
      <c r="B123" s="6"/>
      <c r="C123" s="23"/>
      <c r="D123" s="9"/>
      <c r="E123" s="23"/>
      <c r="F123" s="9"/>
      <c r="G123" s="23"/>
      <c r="H123" s="9"/>
      <c r="I123" s="23"/>
      <c r="J123" s="9"/>
      <c r="K123" s="23"/>
      <c r="L123" s="9"/>
      <c r="M123" s="23"/>
      <c r="N123" s="9"/>
      <c r="O123" s="23"/>
      <c r="P123" s="9"/>
      <c r="Q123" s="23"/>
      <c r="R123" s="14">
        <f t="shared" si="6"/>
        <v>0</v>
      </c>
      <c r="S123" s="38"/>
    </row>
    <row r="124" spans="1:19" ht="12.75">
      <c r="A124" s="4" t="s">
        <v>59</v>
      </c>
      <c r="B124" s="6"/>
      <c r="C124" s="23"/>
      <c r="D124" s="9"/>
      <c r="E124" s="23"/>
      <c r="F124" s="9"/>
      <c r="G124" s="23"/>
      <c r="H124" s="9"/>
      <c r="I124" s="23"/>
      <c r="J124" s="9"/>
      <c r="K124" s="23"/>
      <c r="L124" s="9"/>
      <c r="M124" s="23"/>
      <c r="N124" s="9"/>
      <c r="O124" s="23"/>
      <c r="P124" s="9"/>
      <c r="Q124" s="23"/>
      <c r="R124" s="14">
        <f t="shared" si="6"/>
        <v>0</v>
      </c>
      <c r="S124" s="38"/>
    </row>
    <row r="125" spans="1:19" ht="12.75">
      <c r="A125" s="4" t="s">
        <v>60</v>
      </c>
      <c r="B125" s="6"/>
      <c r="C125" s="23"/>
      <c r="D125" s="9"/>
      <c r="E125" s="23"/>
      <c r="F125" s="9"/>
      <c r="G125" s="23"/>
      <c r="H125" s="9"/>
      <c r="I125" s="23"/>
      <c r="J125" s="9"/>
      <c r="K125" s="23"/>
      <c r="L125" s="9"/>
      <c r="M125" s="23"/>
      <c r="N125" s="9"/>
      <c r="O125" s="23"/>
      <c r="P125" s="9"/>
      <c r="Q125" s="23"/>
      <c r="R125" s="14">
        <f t="shared" si="6"/>
        <v>0</v>
      </c>
      <c r="S125" s="38"/>
    </row>
    <row r="126" spans="1:19" ht="12.75">
      <c r="A126" s="4" t="s">
        <v>61</v>
      </c>
      <c r="B126" s="6"/>
      <c r="C126" s="23"/>
      <c r="D126" s="9"/>
      <c r="E126" s="23"/>
      <c r="F126" s="9"/>
      <c r="G126" s="23"/>
      <c r="H126" s="9"/>
      <c r="I126" s="23"/>
      <c r="J126" s="9"/>
      <c r="K126" s="23"/>
      <c r="L126" s="9"/>
      <c r="M126" s="23"/>
      <c r="N126" s="9"/>
      <c r="O126" s="23"/>
      <c r="P126" s="9"/>
      <c r="Q126" s="23"/>
      <c r="R126" s="14">
        <f t="shared" si="6"/>
        <v>0</v>
      </c>
      <c r="S126" s="38"/>
    </row>
    <row r="127" spans="1:19" ht="12.75">
      <c r="A127" s="4" t="s">
        <v>62</v>
      </c>
      <c r="B127" s="6"/>
      <c r="C127" s="23"/>
      <c r="D127" s="9"/>
      <c r="E127" s="23"/>
      <c r="F127" s="9"/>
      <c r="G127" s="23"/>
      <c r="H127" s="9"/>
      <c r="I127" s="23"/>
      <c r="J127" s="9"/>
      <c r="K127" s="23"/>
      <c r="L127" s="9"/>
      <c r="M127" s="23"/>
      <c r="N127" s="9"/>
      <c r="O127" s="23"/>
      <c r="P127" s="9"/>
      <c r="Q127" s="23"/>
      <c r="R127" s="14">
        <f t="shared" si="6"/>
        <v>0</v>
      </c>
      <c r="S127" s="38"/>
    </row>
    <row r="128" spans="1:19" ht="12.75">
      <c r="A128" s="4" t="s">
        <v>63</v>
      </c>
      <c r="B128" s="6"/>
      <c r="C128" s="23"/>
      <c r="D128" s="9"/>
      <c r="E128" s="23"/>
      <c r="F128" s="9"/>
      <c r="G128" s="23"/>
      <c r="H128" s="9"/>
      <c r="I128" s="23"/>
      <c r="J128" s="9"/>
      <c r="K128" s="23"/>
      <c r="L128" s="9"/>
      <c r="M128" s="23"/>
      <c r="N128" s="9"/>
      <c r="O128" s="23"/>
      <c r="P128" s="9"/>
      <c r="Q128" s="23"/>
      <c r="R128" s="14">
        <f t="shared" si="6"/>
        <v>0</v>
      </c>
      <c r="S128" s="38"/>
    </row>
    <row r="129" spans="1:19" ht="12.75">
      <c r="A129" s="4" t="s">
        <v>64</v>
      </c>
      <c r="B129" s="6"/>
      <c r="C129" s="23"/>
      <c r="D129" s="9"/>
      <c r="E129" s="23"/>
      <c r="F129" s="9"/>
      <c r="G129" s="23"/>
      <c r="H129" s="9"/>
      <c r="I129" s="23"/>
      <c r="J129" s="9"/>
      <c r="K129" s="23"/>
      <c r="L129" s="9"/>
      <c r="M129" s="23"/>
      <c r="N129" s="9"/>
      <c r="O129" s="23"/>
      <c r="P129" s="9"/>
      <c r="Q129" s="23"/>
      <c r="R129" s="14">
        <f t="shared" si="6"/>
        <v>0</v>
      </c>
      <c r="S129" s="38"/>
    </row>
    <row r="130" spans="1:19" ht="12.75">
      <c r="A130" s="4" t="s">
        <v>65</v>
      </c>
      <c r="B130" s="6"/>
      <c r="C130" s="23"/>
      <c r="D130" s="9"/>
      <c r="E130" s="23"/>
      <c r="F130" s="9"/>
      <c r="G130" s="23"/>
      <c r="H130" s="9"/>
      <c r="I130" s="23"/>
      <c r="J130" s="9"/>
      <c r="K130" s="23"/>
      <c r="L130" s="9"/>
      <c r="M130" s="23"/>
      <c r="N130" s="9"/>
      <c r="O130" s="23"/>
      <c r="P130" s="9"/>
      <c r="Q130" s="23"/>
      <c r="R130" s="14">
        <f t="shared" si="6"/>
        <v>0</v>
      </c>
      <c r="S130" s="38"/>
    </row>
    <row r="131" spans="1:19" ht="12.75">
      <c r="A131" s="4" t="s">
        <v>66</v>
      </c>
      <c r="B131" s="6"/>
      <c r="C131" s="23"/>
      <c r="D131" s="9"/>
      <c r="E131" s="23"/>
      <c r="F131" s="9"/>
      <c r="G131" s="23"/>
      <c r="H131" s="9"/>
      <c r="I131" s="23"/>
      <c r="J131" s="9"/>
      <c r="K131" s="23"/>
      <c r="L131" s="9"/>
      <c r="M131" s="23"/>
      <c r="N131" s="9"/>
      <c r="O131" s="23"/>
      <c r="P131" s="9"/>
      <c r="Q131" s="23"/>
      <c r="R131" s="14">
        <f t="shared" si="6"/>
        <v>0</v>
      </c>
      <c r="S131" s="38"/>
    </row>
    <row r="132" spans="1:19" ht="12.75">
      <c r="A132" s="4" t="s">
        <v>67</v>
      </c>
      <c r="B132" s="6"/>
      <c r="C132" s="23"/>
      <c r="D132" s="9"/>
      <c r="E132" s="23"/>
      <c r="F132" s="9"/>
      <c r="G132" s="23"/>
      <c r="H132" s="9"/>
      <c r="I132" s="23"/>
      <c r="J132" s="9"/>
      <c r="K132" s="23"/>
      <c r="L132" s="9"/>
      <c r="M132" s="23"/>
      <c r="N132" s="9"/>
      <c r="O132" s="23"/>
      <c r="P132" s="9"/>
      <c r="Q132" s="23"/>
      <c r="R132" s="14">
        <f t="shared" si="6"/>
        <v>0</v>
      </c>
      <c r="S132" s="38"/>
    </row>
    <row r="133" spans="1:19" ht="12.75">
      <c r="A133" s="4" t="s">
        <v>68</v>
      </c>
      <c r="B133" s="6"/>
      <c r="C133" s="23"/>
      <c r="D133" s="9"/>
      <c r="E133" s="23"/>
      <c r="F133" s="9"/>
      <c r="G133" s="23"/>
      <c r="H133" s="9"/>
      <c r="I133" s="23"/>
      <c r="J133" s="9"/>
      <c r="K133" s="23"/>
      <c r="L133" s="9"/>
      <c r="M133" s="23"/>
      <c r="N133" s="9"/>
      <c r="O133" s="23"/>
      <c r="P133" s="9"/>
      <c r="Q133" s="23"/>
      <c r="R133" s="14">
        <f t="shared" si="6"/>
        <v>0</v>
      </c>
      <c r="S133" s="38"/>
    </row>
    <row r="134" spans="1:19" ht="12.75">
      <c r="A134" s="4" t="s">
        <v>69</v>
      </c>
      <c r="B134" s="6"/>
      <c r="C134" s="23"/>
      <c r="D134" s="9"/>
      <c r="E134" s="23"/>
      <c r="F134" s="9"/>
      <c r="G134" s="23"/>
      <c r="H134" s="9"/>
      <c r="I134" s="23"/>
      <c r="J134" s="9"/>
      <c r="K134" s="23"/>
      <c r="L134" s="9"/>
      <c r="M134" s="23"/>
      <c r="N134" s="9"/>
      <c r="O134" s="23"/>
      <c r="P134" s="9"/>
      <c r="Q134" s="23"/>
      <c r="R134" s="14">
        <f aca="true" t="shared" si="7" ref="R134:R165">SUM(B134:Q134)</f>
        <v>0</v>
      </c>
      <c r="S134" s="38"/>
    </row>
    <row r="135" spans="1:19" ht="12.75">
      <c r="A135" s="4" t="s">
        <v>70</v>
      </c>
      <c r="B135" s="6"/>
      <c r="C135" s="23"/>
      <c r="D135" s="9"/>
      <c r="E135" s="23"/>
      <c r="F135" s="9"/>
      <c r="G135" s="23"/>
      <c r="H135" s="9"/>
      <c r="I135" s="23"/>
      <c r="J135" s="9"/>
      <c r="K135" s="23"/>
      <c r="L135" s="9"/>
      <c r="M135" s="23"/>
      <c r="N135" s="9"/>
      <c r="O135" s="23"/>
      <c r="P135" s="9"/>
      <c r="Q135" s="23"/>
      <c r="R135" s="14">
        <f t="shared" si="7"/>
        <v>0</v>
      </c>
      <c r="S135" s="38"/>
    </row>
    <row r="136" spans="1:19" ht="12.75">
      <c r="A136" s="4" t="s">
        <v>71</v>
      </c>
      <c r="B136" s="6"/>
      <c r="C136" s="23"/>
      <c r="D136" s="9"/>
      <c r="E136" s="23"/>
      <c r="F136" s="9"/>
      <c r="G136" s="23"/>
      <c r="H136" s="9"/>
      <c r="I136" s="23"/>
      <c r="J136" s="9"/>
      <c r="K136" s="23"/>
      <c r="L136" s="9"/>
      <c r="M136" s="23"/>
      <c r="N136" s="9"/>
      <c r="O136" s="23"/>
      <c r="P136" s="9"/>
      <c r="Q136" s="23"/>
      <c r="R136" s="14">
        <f t="shared" si="7"/>
        <v>0</v>
      </c>
      <c r="S136" s="38"/>
    </row>
    <row r="137" spans="1:19" ht="12.75">
      <c r="A137" s="4" t="s">
        <v>72</v>
      </c>
      <c r="B137" s="6"/>
      <c r="C137" s="23"/>
      <c r="D137" s="9"/>
      <c r="E137" s="23"/>
      <c r="F137" s="9"/>
      <c r="G137" s="23"/>
      <c r="H137" s="9"/>
      <c r="I137" s="23"/>
      <c r="J137" s="9"/>
      <c r="K137" s="23"/>
      <c r="L137" s="9"/>
      <c r="M137" s="23"/>
      <c r="N137" s="9"/>
      <c r="O137" s="23"/>
      <c r="P137" s="9"/>
      <c r="Q137" s="23"/>
      <c r="R137" s="14">
        <f t="shared" si="7"/>
        <v>0</v>
      </c>
      <c r="S137" s="38"/>
    </row>
    <row r="138" spans="1:19" ht="12.75">
      <c r="A138" s="4" t="s">
        <v>73</v>
      </c>
      <c r="B138" s="6"/>
      <c r="C138" s="23"/>
      <c r="D138" s="9"/>
      <c r="E138" s="23"/>
      <c r="F138" s="9"/>
      <c r="G138" s="23"/>
      <c r="H138" s="9"/>
      <c r="I138" s="23"/>
      <c r="J138" s="9"/>
      <c r="K138" s="23"/>
      <c r="L138" s="9"/>
      <c r="M138" s="23"/>
      <c r="N138" s="9"/>
      <c r="O138" s="23"/>
      <c r="P138" s="9"/>
      <c r="Q138" s="23"/>
      <c r="R138" s="14">
        <f t="shared" si="7"/>
        <v>0</v>
      </c>
      <c r="S138" s="38"/>
    </row>
    <row r="139" spans="1:19" ht="12.75">
      <c r="A139" s="4" t="s">
        <v>74</v>
      </c>
      <c r="B139" s="6"/>
      <c r="C139" s="23"/>
      <c r="D139" s="9"/>
      <c r="E139" s="23"/>
      <c r="F139" s="9"/>
      <c r="G139" s="23"/>
      <c r="H139" s="9"/>
      <c r="I139" s="23"/>
      <c r="J139" s="9"/>
      <c r="K139" s="23"/>
      <c r="L139" s="9"/>
      <c r="M139" s="23"/>
      <c r="N139" s="9"/>
      <c r="O139" s="23"/>
      <c r="P139" s="9"/>
      <c r="Q139" s="23"/>
      <c r="R139" s="14">
        <f t="shared" si="7"/>
        <v>0</v>
      </c>
      <c r="S139" s="38"/>
    </row>
    <row r="140" spans="1:19" ht="12.75">
      <c r="A140" s="4" t="s">
        <v>75</v>
      </c>
      <c r="B140" s="6"/>
      <c r="C140" s="23"/>
      <c r="D140" s="9"/>
      <c r="E140" s="23"/>
      <c r="F140" s="9"/>
      <c r="G140" s="23"/>
      <c r="H140" s="9"/>
      <c r="I140" s="23"/>
      <c r="J140" s="9"/>
      <c r="K140" s="23"/>
      <c r="L140" s="9"/>
      <c r="M140" s="23"/>
      <c r="N140" s="9"/>
      <c r="O140" s="23"/>
      <c r="P140" s="9"/>
      <c r="Q140" s="23"/>
      <c r="R140" s="14">
        <f t="shared" si="7"/>
        <v>0</v>
      </c>
      <c r="S140" s="38"/>
    </row>
    <row r="141" spans="1:19" ht="12.75">
      <c r="A141" s="4" t="s">
        <v>76</v>
      </c>
      <c r="B141" s="6"/>
      <c r="C141" s="23"/>
      <c r="D141" s="9"/>
      <c r="E141" s="23"/>
      <c r="F141" s="9"/>
      <c r="G141" s="23"/>
      <c r="H141" s="9"/>
      <c r="I141" s="23"/>
      <c r="J141" s="9"/>
      <c r="K141" s="23"/>
      <c r="L141" s="9"/>
      <c r="M141" s="23"/>
      <c r="N141" s="9"/>
      <c r="O141" s="23"/>
      <c r="P141" s="9"/>
      <c r="Q141" s="23"/>
      <c r="R141" s="14">
        <f t="shared" si="7"/>
        <v>0</v>
      </c>
      <c r="S141" s="38"/>
    </row>
    <row r="142" spans="1:19" ht="12.75">
      <c r="A142" s="4" t="s">
        <v>77</v>
      </c>
      <c r="B142" s="6"/>
      <c r="C142" s="23"/>
      <c r="D142" s="9"/>
      <c r="E142" s="23"/>
      <c r="F142" s="9"/>
      <c r="G142" s="23"/>
      <c r="H142" s="9"/>
      <c r="I142" s="23"/>
      <c r="J142" s="9"/>
      <c r="K142" s="23"/>
      <c r="L142" s="9"/>
      <c r="M142" s="23"/>
      <c r="N142" s="9"/>
      <c r="O142" s="23"/>
      <c r="P142" s="9"/>
      <c r="Q142" s="23"/>
      <c r="R142" s="14">
        <f t="shared" si="7"/>
        <v>0</v>
      </c>
      <c r="S142" s="38"/>
    </row>
    <row r="143" spans="1:19" ht="12.75">
      <c r="A143" s="4" t="s">
        <v>78</v>
      </c>
      <c r="B143" s="6"/>
      <c r="C143" s="23"/>
      <c r="D143" s="9"/>
      <c r="E143" s="23"/>
      <c r="F143" s="9"/>
      <c r="G143" s="23"/>
      <c r="H143" s="9"/>
      <c r="I143" s="23"/>
      <c r="J143" s="9"/>
      <c r="K143" s="23"/>
      <c r="L143" s="9"/>
      <c r="M143" s="23"/>
      <c r="N143" s="9"/>
      <c r="O143" s="23"/>
      <c r="P143" s="9"/>
      <c r="Q143" s="23"/>
      <c r="R143" s="14">
        <f t="shared" si="7"/>
        <v>0</v>
      </c>
      <c r="S143" s="38"/>
    </row>
    <row r="144" spans="1:19" ht="12.75">
      <c r="A144" s="4" t="s">
        <v>79</v>
      </c>
      <c r="B144" s="6"/>
      <c r="C144" s="23"/>
      <c r="D144" s="9"/>
      <c r="E144" s="23"/>
      <c r="F144" s="9"/>
      <c r="G144" s="23"/>
      <c r="H144" s="9"/>
      <c r="I144" s="23"/>
      <c r="J144" s="9"/>
      <c r="K144" s="23"/>
      <c r="L144" s="9"/>
      <c r="M144" s="23"/>
      <c r="N144" s="9"/>
      <c r="O144" s="23"/>
      <c r="P144" s="9"/>
      <c r="Q144" s="23"/>
      <c r="R144" s="14">
        <f t="shared" si="7"/>
        <v>0</v>
      </c>
      <c r="S144" s="38"/>
    </row>
    <row r="145" spans="1:19" ht="12.75">
      <c r="A145" s="4" t="s">
        <v>80</v>
      </c>
      <c r="B145" s="6"/>
      <c r="C145" s="23"/>
      <c r="D145" s="9"/>
      <c r="E145" s="23"/>
      <c r="F145" s="9"/>
      <c r="G145" s="23"/>
      <c r="H145" s="9"/>
      <c r="I145" s="23"/>
      <c r="J145" s="9"/>
      <c r="K145" s="23"/>
      <c r="L145" s="9"/>
      <c r="M145" s="23"/>
      <c r="N145" s="9"/>
      <c r="O145" s="23"/>
      <c r="P145" s="9"/>
      <c r="Q145" s="23"/>
      <c r="R145" s="14">
        <f t="shared" si="7"/>
        <v>0</v>
      </c>
      <c r="S145" s="38"/>
    </row>
    <row r="146" spans="1:19" ht="12.75">
      <c r="A146" s="4" t="s">
        <v>81</v>
      </c>
      <c r="B146" s="6"/>
      <c r="C146" s="23"/>
      <c r="D146" s="9"/>
      <c r="E146" s="23"/>
      <c r="F146" s="9"/>
      <c r="G146" s="23"/>
      <c r="H146" s="9"/>
      <c r="I146" s="23"/>
      <c r="J146" s="9"/>
      <c r="K146" s="23"/>
      <c r="L146" s="9"/>
      <c r="M146" s="23"/>
      <c r="N146" s="9"/>
      <c r="O146" s="23"/>
      <c r="P146" s="9"/>
      <c r="Q146" s="23"/>
      <c r="R146" s="14">
        <f t="shared" si="7"/>
        <v>0</v>
      </c>
      <c r="S146" s="38"/>
    </row>
    <row r="147" spans="1:19" ht="12.75">
      <c r="A147" s="4" t="s">
        <v>82</v>
      </c>
      <c r="B147" s="6"/>
      <c r="C147" s="23"/>
      <c r="D147" s="9"/>
      <c r="E147" s="23"/>
      <c r="F147" s="9"/>
      <c r="G147" s="23"/>
      <c r="H147" s="9"/>
      <c r="I147" s="23"/>
      <c r="J147" s="9"/>
      <c r="K147" s="23"/>
      <c r="L147" s="9"/>
      <c r="M147" s="23"/>
      <c r="N147" s="9"/>
      <c r="O147" s="23"/>
      <c r="P147" s="9"/>
      <c r="Q147" s="23"/>
      <c r="R147" s="14">
        <f t="shared" si="7"/>
        <v>0</v>
      </c>
      <c r="S147" s="38"/>
    </row>
    <row r="148" spans="1:19" ht="12.75">
      <c r="A148" s="4" t="s">
        <v>83</v>
      </c>
      <c r="B148" s="6"/>
      <c r="C148" s="23"/>
      <c r="D148" s="9"/>
      <c r="E148" s="23"/>
      <c r="F148" s="9"/>
      <c r="G148" s="23"/>
      <c r="H148" s="9"/>
      <c r="I148" s="23"/>
      <c r="J148" s="9"/>
      <c r="K148" s="23"/>
      <c r="L148" s="9"/>
      <c r="M148" s="23"/>
      <c r="N148" s="9"/>
      <c r="O148" s="23"/>
      <c r="P148" s="9"/>
      <c r="Q148" s="23"/>
      <c r="R148" s="14">
        <f t="shared" si="7"/>
        <v>0</v>
      </c>
      <c r="S148" s="38"/>
    </row>
    <row r="149" spans="1:19" ht="12.75">
      <c r="A149" s="4" t="s">
        <v>84</v>
      </c>
      <c r="B149" s="6"/>
      <c r="C149" s="23"/>
      <c r="D149" s="9"/>
      <c r="E149" s="23"/>
      <c r="F149" s="9"/>
      <c r="G149" s="23"/>
      <c r="H149" s="9"/>
      <c r="I149" s="23"/>
      <c r="J149" s="9"/>
      <c r="K149" s="23"/>
      <c r="L149" s="9"/>
      <c r="M149" s="23"/>
      <c r="N149" s="9"/>
      <c r="O149" s="23"/>
      <c r="P149" s="9"/>
      <c r="Q149" s="23"/>
      <c r="R149" s="14">
        <f t="shared" si="7"/>
        <v>0</v>
      </c>
      <c r="S149" s="38"/>
    </row>
    <row r="150" spans="1:19" ht="12.75">
      <c r="A150" s="4" t="s">
        <v>85</v>
      </c>
      <c r="B150" s="6"/>
      <c r="C150" s="23"/>
      <c r="D150" s="9"/>
      <c r="E150" s="23"/>
      <c r="F150" s="9"/>
      <c r="G150" s="23"/>
      <c r="H150" s="9"/>
      <c r="I150" s="23"/>
      <c r="J150" s="9"/>
      <c r="K150" s="23"/>
      <c r="L150" s="9"/>
      <c r="M150" s="23"/>
      <c r="N150" s="9"/>
      <c r="O150" s="23"/>
      <c r="P150" s="9"/>
      <c r="Q150" s="23"/>
      <c r="R150" s="14">
        <f t="shared" si="7"/>
        <v>0</v>
      </c>
      <c r="S150" s="38"/>
    </row>
    <row r="151" spans="1:19" ht="12.75">
      <c r="A151" s="4" t="s">
        <v>86</v>
      </c>
      <c r="B151" s="6"/>
      <c r="C151" s="23"/>
      <c r="D151" s="9"/>
      <c r="E151" s="23"/>
      <c r="F151" s="9"/>
      <c r="G151" s="23"/>
      <c r="H151" s="9"/>
      <c r="I151" s="23"/>
      <c r="J151" s="9"/>
      <c r="K151" s="23"/>
      <c r="L151" s="9"/>
      <c r="M151" s="23"/>
      <c r="N151" s="9"/>
      <c r="O151" s="23"/>
      <c r="P151" s="9"/>
      <c r="Q151" s="23"/>
      <c r="R151" s="14">
        <f t="shared" si="7"/>
        <v>0</v>
      </c>
      <c r="S151" s="38"/>
    </row>
    <row r="152" spans="1:19" ht="12.75">
      <c r="A152" s="4" t="s">
        <v>87</v>
      </c>
      <c r="B152" s="6"/>
      <c r="C152" s="23"/>
      <c r="D152" s="9"/>
      <c r="E152" s="23"/>
      <c r="F152" s="9"/>
      <c r="G152" s="23"/>
      <c r="H152" s="9"/>
      <c r="I152" s="23"/>
      <c r="J152" s="9"/>
      <c r="K152" s="23"/>
      <c r="L152" s="9"/>
      <c r="M152" s="23"/>
      <c r="N152" s="9"/>
      <c r="O152" s="23"/>
      <c r="P152" s="9"/>
      <c r="Q152" s="23"/>
      <c r="R152" s="14">
        <f t="shared" si="7"/>
        <v>0</v>
      </c>
      <c r="S152" s="38"/>
    </row>
    <row r="153" spans="1:19" ht="12.75">
      <c r="A153" s="4" t="s">
        <v>88</v>
      </c>
      <c r="B153" s="6"/>
      <c r="C153" s="23"/>
      <c r="D153" s="9"/>
      <c r="E153" s="23"/>
      <c r="F153" s="9"/>
      <c r="G153" s="23"/>
      <c r="H153" s="9"/>
      <c r="I153" s="23"/>
      <c r="J153" s="9"/>
      <c r="K153" s="23"/>
      <c r="L153" s="9"/>
      <c r="M153" s="23"/>
      <c r="N153" s="9"/>
      <c r="O153" s="23"/>
      <c r="P153" s="9"/>
      <c r="Q153" s="23"/>
      <c r="R153" s="14">
        <f t="shared" si="7"/>
        <v>0</v>
      </c>
      <c r="S153" s="38"/>
    </row>
    <row r="154" spans="1:19" ht="12.75">
      <c r="A154" s="4" t="s">
        <v>89</v>
      </c>
      <c r="B154" s="6"/>
      <c r="C154" s="23"/>
      <c r="D154" s="9"/>
      <c r="E154" s="23"/>
      <c r="F154" s="9"/>
      <c r="G154" s="23"/>
      <c r="H154" s="9"/>
      <c r="I154" s="23"/>
      <c r="J154" s="9"/>
      <c r="K154" s="23"/>
      <c r="L154" s="9"/>
      <c r="M154" s="23"/>
      <c r="N154" s="9"/>
      <c r="O154" s="23"/>
      <c r="P154" s="9"/>
      <c r="Q154" s="23"/>
      <c r="R154" s="14">
        <f t="shared" si="7"/>
        <v>0</v>
      </c>
      <c r="S154" s="38"/>
    </row>
    <row r="155" spans="1:19" ht="12.75">
      <c r="A155" s="4" t="s">
        <v>233</v>
      </c>
      <c r="B155" s="6"/>
      <c r="C155" s="23"/>
      <c r="D155" s="9"/>
      <c r="E155" s="23"/>
      <c r="F155" s="9"/>
      <c r="G155" s="23"/>
      <c r="H155" s="9"/>
      <c r="I155" s="23"/>
      <c r="J155" s="9"/>
      <c r="K155" s="23"/>
      <c r="L155" s="9"/>
      <c r="M155" s="23"/>
      <c r="N155" s="9"/>
      <c r="O155" s="23"/>
      <c r="P155" s="9"/>
      <c r="Q155" s="23"/>
      <c r="R155" s="14">
        <f t="shared" si="7"/>
        <v>0</v>
      </c>
      <c r="S155" s="38"/>
    </row>
    <row r="156" spans="1:19" ht="12.75">
      <c r="A156" s="4" t="s">
        <v>234</v>
      </c>
      <c r="B156" s="6"/>
      <c r="C156" s="23"/>
      <c r="D156" s="9"/>
      <c r="E156" s="23"/>
      <c r="F156" s="9"/>
      <c r="G156" s="23"/>
      <c r="H156" s="9"/>
      <c r="I156" s="23"/>
      <c r="J156" s="9"/>
      <c r="K156" s="23"/>
      <c r="L156" s="9"/>
      <c r="M156" s="23"/>
      <c r="N156" s="9"/>
      <c r="O156" s="23"/>
      <c r="P156" s="9"/>
      <c r="Q156" s="23"/>
      <c r="R156" s="14">
        <f t="shared" si="7"/>
        <v>0</v>
      </c>
      <c r="S156" s="38"/>
    </row>
    <row r="157" spans="1:19" ht="12.75">
      <c r="A157" s="4" t="s">
        <v>235</v>
      </c>
      <c r="B157" s="6"/>
      <c r="C157" s="23"/>
      <c r="D157" s="9"/>
      <c r="E157" s="23"/>
      <c r="F157" s="9"/>
      <c r="G157" s="23"/>
      <c r="H157" s="9"/>
      <c r="I157" s="23"/>
      <c r="J157" s="9"/>
      <c r="K157" s="23"/>
      <c r="L157" s="9"/>
      <c r="M157" s="23"/>
      <c r="N157" s="9"/>
      <c r="O157" s="23"/>
      <c r="P157" s="9"/>
      <c r="Q157" s="23"/>
      <c r="R157" s="14">
        <f t="shared" si="7"/>
        <v>0</v>
      </c>
      <c r="S157" s="38"/>
    </row>
    <row r="158" spans="1:19" ht="12.75">
      <c r="A158" s="4" t="s">
        <v>236</v>
      </c>
      <c r="B158" s="6"/>
      <c r="C158" s="23"/>
      <c r="D158" s="9"/>
      <c r="E158" s="23"/>
      <c r="F158" s="9"/>
      <c r="G158" s="23"/>
      <c r="H158" s="9"/>
      <c r="I158" s="23"/>
      <c r="J158" s="9"/>
      <c r="K158" s="23"/>
      <c r="L158" s="9"/>
      <c r="M158" s="23"/>
      <c r="N158" s="9"/>
      <c r="O158" s="23"/>
      <c r="P158" s="9"/>
      <c r="Q158" s="23"/>
      <c r="R158" s="14">
        <f t="shared" si="7"/>
        <v>0</v>
      </c>
      <c r="S158" s="38"/>
    </row>
    <row r="159" spans="1:19" ht="12.75">
      <c r="A159" s="4" t="s">
        <v>237</v>
      </c>
      <c r="B159" s="6"/>
      <c r="C159" s="23"/>
      <c r="D159" s="9"/>
      <c r="E159" s="23"/>
      <c r="F159" s="9"/>
      <c r="G159" s="23"/>
      <c r="H159" s="9"/>
      <c r="I159" s="23"/>
      <c r="J159" s="9"/>
      <c r="K159" s="23"/>
      <c r="L159" s="9"/>
      <c r="M159" s="23"/>
      <c r="N159" s="9"/>
      <c r="O159" s="23"/>
      <c r="P159" s="9"/>
      <c r="Q159" s="23"/>
      <c r="R159" s="14">
        <f t="shared" si="7"/>
        <v>0</v>
      </c>
      <c r="S159" s="38"/>
    </row>
    <row r="160" spans="1:19" ht="12.75">
      <c r="A160" s="4" t="s">
        <v>238</v>
      </c>
      <c r="B160" s="6"/>
      <c r="C160" s="23"/>
      <c r="D160" s="9"/>
      <c r="E160" s="23"/>
      <c r="F160" s="9"/>
      <c r="G160" s="23"/>
      <c r="H160" s="9"/>
      <c r="I160" s="23"/>
      <c r="J160" s="9"/>
      <c r="K160" s="23"/>
      <c r="L160" s="9"/>
      <c r="M160" s="23"/>
      <c r="N160" s="9"/>
      <c r="O160" s="23"/>
      <c r="P160" s="9"/>
      <c r="Q160" s="23"/>
      <c r="R160" s="14">
        <f t="shared" si="7"/>
        <v>0</v>
      </c>
      <c r="S160" s="38"/>
    </row>
    <row r="161" spans="1:19" ht="12.75">
      <c r="A161" s="4" t="s">
        <v>239</v>
      </c>
      <c r="B161" s="6"/>
      <c r="C161" s="23"/>
      <c r="D161" s="9"/>
      <c r="E161" s="23"/>
      <c r="F161" s="9"/>
      <c r="G161" s="23"/>
      <c r="H161" s="9"/>
      <c r="I161" s="23"/>
      <c r="J161" s="9"/>
      <c r="K161" s="23"/>
      <c r="L161" s="9"/>
      <c r="M161" s="23"/>
      <c r="N161" s="9"/>
      <c r="O161" s="23"/>
      <c r="P161" s="9"/>
      <c r="Q161" s="23"/>
      <c r="R161" s="14">
        <f t="shared" si="7"/>
        <v>0</v>
      </c>
      <c r="S161" s="38"/>
    </row>
    <row r="162" spans="1:19" ht="12.75">
      <c r="A162" s="4" t="s">
        <v>240</v>
      </c>
      <c r="B162" s="6"/>
      <c r="C162" s="23"/>
      <c r="D162" s="9"/>
      <c r="E162" s="23"/>
      <c r="F162" s="9"/>
      <c r="G162" s="23"/>
      <c r="H162" s="9"/>
      <c r="I162" s="23"/>
      <c r="J162" s="9"/>
      <c r="K162" s="23"/>
      <c r="L162" s="9"/>
      <c r="M162" s="23"/>
      <c r="N162" s="9"/>
      <c r="O162" s="23"/>
      <c r="P162" s="9"/>
      <c r="Q162" s="23"/>
      <c r="R162" s="14">
        <f t="shared" si="7"/>
        <v>0</v>
      </c>
      <c r="S162" s="38"/>
    </row>
    <row r="163" spans="1:19" ht="12.75">
      <c r="A163" s="4" t="s">
        <v>241</v>
      </c>
      <c r="B163" s="6"/>
      <c r="C163" s="23"/>
      <c r="D163" s="9"/>
      <c r="E163" s="23"/>
      <c r="F163" s="9"/>
      <c r="G163" s="23"/>
      <c r="H163" s="9"/>
      <c r="I163" s="23"/>
      <c r="J163" s="9"/>
      <c r="K163" s="23"/>
      <c r="L163" s="9"/>
      <c r="M163" s="23"/>
      <c r="N163" s="9"/>
      <c r="O163" s="23"/>
      <c r="P163" s="9"/>
      <c r="Q163" s="23"/>
      <c r="R163" s="14">
        <f t="shared" si="7"/>
        <v>0</v>
      </c>
      <c r="S163" s="38"/>
    </row>
    <row r="164" spans="1:19" ht="12.75">
      <c r="A164" s="4" t="s">
        <v>242</v>
      </c>
      <c r="B164" s="6"/>
      <c r="C164" s="23"/>
      <c r="D164" s="9"/>
      <c r="E164" s="23"/>
      <c r="F164" s="9"/>
      <c r="G164" s="23"/>
      <c r="H164" s="9"/>
      <c r="I164" s="23"/>
      <c r="J164" s="9"/>
      <c r="K164" s="23"/>
      <c r="L164" s="9"/>
      <c r="M164" s="23"/>
      <c r="N164" s="9"/>
      <c r="O164" s="23"/>
      <c r="P164" s="9"/>
      <c r="Q164" s="23"/>
      <c r="R164" s="14">
        <f t="shared" si="7"/>
        <v>0</v>
      </c>
      <c r="S164" s="38"/>
    </row>
    <row r="165" spans="1:19" ht="12.75">
      <c r="A165" s="4" t="s">
        <v>90</v>
      </c>
      <c r="B165" s="6"/>
      <c r="C165" s="23"/>
      <c r="D165" s="9"/>
      <c r="E165" s="23"/>
      <c r="F165" s="9"/>
      <c r="G165" s="23"/>
      <c r="H165" s="9"/>
      <c r="I165" s="23"/>
      <c r="J165" s="9"/>
      <c r="K165" s="23"/>
      <c r="L165" s="9"/>
      <c r="M165" s="23"/>
      <c r="N165" s="9"/>
      <c r="O165" s="23"/>
      <c r="P165" s="9"/>
      <c r="Q165" s="23"/>
      <c r="R165" s="14">
        <f t="shared" si="7"/>
        <v>0</v>
      </c>
      <c r="S165" s="38"/>
    </row>
    <row r="166" spans="1:19" ht="12.75">
      <c r="A166" s="4" t="s">
        <v>91</v>
      </c>
      <c r="B166" s="6"/>
      <c r="C166" s="23"/>
      <c r="D166" s="9"/>
      <c r="E166" s="23"/>
      <c r="F166" s="9"/>
      <c r="G166" s="23"/>
      <c r="H166" s="9"/>
      <c r="I166" s="23"/>
      <c r="J166" s="9"/>
      <c r="K166" s="23"/>
      <c r="L166" s="9"/>
      <c r="M166" s="23"/>
      <c r="N166" s="9"/>
      <c r="O166" s="23"/>
      <c r="P166" s="9"/>
      <c r="Q166" s="23"/>
      <c r="R166" s="14">
        <f aca="true" t="shared" si="8" ref="R166:R197">SUM(B166:Q166)</f>
        <v>0</v>
      </c>
      <c r="S166" s="38"/>
    </row>
    <row r="167" spans="1:19" ht="12.75">
      <c r="A167" s="4" t="s">
        <v>92</v>
      </c>
      <c r="B167" s="6"/>
      <c r="C167" s="23"/>
      <c r="D167" s="9"/>
      <c r="E167" s="23"/>
      <c r="F167" s="9"/>
      <c r="G167" s="23"/>
      <c r="H167" s="9"/>
      <c r="I167" s="23"/>
      <c r="J167" s="9"/>
      <c r="K167" s="23"/>
      <c r="L167" s="9"/>
      <c r="M167" s="23"/>
      <c r="N167" s="9"/>
      <c r="O167" s="23"/>
      <c r="P167" s="9"/>
      <c r="Q167" s="23"/>
      <c r="R167" s="14">
        <f t="shared" si="8"/>
        <v>0</v>
      </c>
      <c r="S167" s="38"/>
    </row>
    <row r="168" spans="1:19" ht="12.75">
      <c r="A168" s="4" t="s">
        <v>93</v>
      </c>
      <c r="B168" s="6"/>
      <c r="C168" s="23"/>
      <c r="D168" s="9"/>
      <c r="E168" s="23"/>
      <c r="F168" s="9"/>
      <c r="G168" s="23"/>
      <c r="H168" s="9"/>
      <c r="I168" s="23"/>
      <c r="J168" s="9"/>
      <c r="K168" s="23"/>
      <c r="L168" s="9"/>
      <c r="M168" s="23"/>
      <c r="N168" s="9"/>
      <c r="O168" s="23"/>
      <c r="P168" s="9"/>
      <c r="Q168" s="23"/>
      <c r="R168" s="14">
        <f t="shared" si="8"/>
        <v>0</v>
      </c>
      <c r="S168" s="38"/>
    </row>
    <row r="169" spans="1:19" ht="12.75">
      <c r="A169" s="4" t="s">
        <v>94</v>
      </c>
      <c r="B169" s="6"/>
      <c r="C169" s="23"/>
      <c r="D169" s="9"/>
      <c r="E169" s="23"/>
      <c r="F169" s="9"/>
      <c r="G169" s="23"/>
      <c r="H169" s="9"/>
      <c r="I169" s="23"/>
      <c r="J169" s="9"/>
      <c r="K169" s="23"/>
      <c r="L169" s="9"/>
      <c r="M169" s="23"/>
      <c r="N169" s="9"/>
      <c r="O169" s="23"/>
      <c r="P169" s="9"/>
      <c r="Q169" s="23"/>
      <c r="R169" s="14">
        <f t="shared" si="8"/>
        <v>0</v>
      </c>
      <c r="S169" s="38"/>
    </row>
    <row r="170" spans="1:19" ht="12.75">
      <c r="A170" s="4" t="s">
        <v>95</v>
      </c>
      <c r="B170" s="6"/>
      <c r="C170" s="23"/>
      <c r="D170" s="9"/>
      <c r="E170" s="23"/>
      <c r="F170" s="9"/>
      <c r="G170" s="23"/>
      <c r="H170" s="9"/>
      <c r="I170" s="23"/>
      <c r="J170" s="9"/>
      <c r="K170" s="23"/>
      <c r="L170" s="9"/>
      <c r="M170" s="23"/>
      <c r="N170" s="9"/>
      <c r="O170" s="23"/>
      <c r="P170" s="9"/>
      <c r="Q170" s="23"/>
      <c r="R170" s="14">
        <f t="shared" si="8"/>
        <v>0</v>
      </c>
      <c r="S170" s="38"/>
    </row>
    <row r="171" spans="1:19" ht="12.75">
      <c r="A171" s="4" t="s">
        <v>96</v>
      </c>
      <c r="B171" s="6"/>
      <c r="C171" s="23"/>
      <c r="D171" s="9"/>
      <c r="E171" s="23"/>
      <c r="F171" s="9"/>
      <c r="G171" s="23"/>
      <c r="H171" s="9"/>
      <c r="I171" s="23"/>
      <c r="J171" s="9"/>
      <c r="K171" s="23"/>
      <c r="L171" s="9"/>
      <c r="M171" s="23"/>
      <c r="N171" s="9"/>
      <c r="O171" s="23"/>
      <c r="P171" s="9"/>
      <c r="Q171" s="23"/>
      <c r="R171" s="14">
        <f t="shared" si="8"/>
        <v>0</v>
      </c>
      <c r="S171" s="38"/>
    </row>
    <row r="172" spans="1:19" ht="12.75">
      <c r="A172" s="4" t="s">
        <v>97</v>
      </c>
      <c r="B172" s="6"/>
      <c r="C172" s="23"/>
      <c r="D172" s="9"/>
      <c r="E172" s="23"/>
      <c r="F172" s="9"/>
      <c r="G172" s="23"/>
      <c r="H172" s="9"/>
      <c r="I172" s="23"/>
      <c r="J172" s="9"/>
      <c r="K172" s="23"/>
      <c r="L172" s="9"/>
      <c r="M172" s="23"/>
      <c r="N172" s="9"/>
      <c r="O172" s="23"/>
      <c r="P172" s="9"/>
      <c r="Q172" s="23"/>
      <c r="R172" s="14">
        <f t="shared" si="8"/>
        <v>0</v>
      </c>
      <c r="S172" s="38"/>
    </row>
    <row r="173" spans="1:19" ht="12.75">
      <c r="A173" s="4" t="s">
        <v>98</v>
      </c>
      <c r="B173" s="6"/>
      <c r="C173" s="23"/>
      <c r="D173" s="9"/>
      <c r="E173" s="23"/>
      <c r="F173" s="9"/>
      <c r="G173" s="23"/>
      <c r="H173" s="9"/>
      <c r="I173" s="23"/>
      <c r="J173" s="9"/>
      <c r="K173" s="23"/>
      <c r="L173" s="9"/>
      <c r="M173" s="23"/>
      <c r="N173" s="9"/>
      <c r="O173" s="23"/>
      <c r="P173" s="9"/>
      <c r="Q173" s="23"/>
      <c r="R173" s="14">
        <f t="shared" si="8"/>
        <v>0</v>
      </c>
      <c r="S173" s="38"/>
    </row>
    <row r="174" spans="1:19" ht="12.75">
      <c r="A174" s="4" t="s">
        <v>99</v>
      </c>
      <c r="B174" s="6"/>
      <c r="C174" s="23"/>
      <c r="D174" s="9"/>
      <c r="E174" s="23"/>
      <c r="F174" s="9"/>
      <c r="G174" s="23"/>
      <c r="H174" s="9"/>
      <c r="I174" s="23"/>
      <c r="J174" s="9"/>
      <c r="K174" s="23"/>
      <c r="L174" s="9"/>
      <c r="M174" s="23"/>
      <c r="N174" s="9"/>
      <c r="O174" s="23"/>
      <c r="P174" s="9"/>
      <c r="Q174" s="23"/>
      <c r="R174" s="14">
        <f t="shared" si="8"/>
        <v>0</v>
      </c>
      <c r="S174" s="38"/>
    </row>
    <row r="175" spans="1:19" ht="12.75">
      <c r="A175" s="4" t="s">
        <v>100</v>
      </c>
      <c r="B175" s="6"/>
      <c r="C175" s="23"/>
      <c r="D175" s="9"/>
      <c r="E175" s="23"/>
      <c r="F175" s="9"/>
      <c r="G175" s="23"/>
      <c r="H175" s="9"/>
      <c r="I175" s="23"/>
      <c r="J175" s="9"/>
      <c r="K175" s="23"/>
      <c r="L175" s="9"/>
      <c r="M175" s="23"/>
      <c r="N175" s="9"/>
      <c r="O175" s="23"/>
      <c r="P175" s="9"/>
      <c r="Q175" s="23"/>
      <c r="R175" s="14">
        <f t="shared" si="8"/>
        <v>0</v>
      </c>
      <c r="S175" s="38"/>
    </row>
    <row r="176" spans="1:19" ht="12.75">
      <c r="A176" s="4" t="s">
        <v>101</v>
      </c>
      <c r="B176" s="6"/>
      <c r="C176" s="23"/>
      <c r="D176" s="9"/>
      <c r="E176" s="23"/>
      <c r="F176" s="9"/>
      <c r="G176" s="23"/>
      <c r="H176" s="9"/>
      <c r="I176" s="23"/>
      <c r="J176" s="9"/>
      <c r="K176" s="23"/>
      <c r="L176" s="9"/>
      <c r="M176" s="23"/>
      <c r="N176" s="9"/>
      <c r="O176" s="23"/>
      <c r="P176" s="9"/>
      <c r="Q176" s="23"/>
      <c r="R176" s="14">
        <f t="shared" si="8"/>
        <v>0</v>
      </c>
      <c r="S176" s="38"/>
    </row>
    <row r="177" spans="1:19" ht="12.75">
      <c r="A177" s="4" t="s">
        <v>102</v>
      </c>
      <c r="B177" s="6"/>
      <c r="C177" s="23"/>
      <c r="D177" s="9"/>
      <c r="E177" s="23"/>
      <c r="F177" s="9"/>
      <c r="G177" s="23"/>
      <c r="H177" s="9"/>
      <c r="I177" s="23"/>
      <c r="J177" s="9"/>
      <c r="K177" s="23"/>
      <c r="L177" s="9"/>
      <c r="M177" s="23"/>
      <c r="N177" s="9"/>
      <c r="O177" s="23"/>
      <c r="P177" s="9"/>
      <c r="Q177" s="23"/>
      <c r="R177" s="14">
        <f t="shared" si="8"/>
        <v>0</v>
      </c>
      <c r="S177" s="38"/>
    </row>
    <row r="178" spans="1:19" ht="12.75">
      <c r="A178" s="4" t="s">
        <v>103</v>
      </c>
      <c r="B178" s="6"/>
      <c r="C178" s="23"/>
      <c r="D178" s="9"/>
      <c r="E178" s="23"/>
      <c r="F178" s="9"/>
      <c r="G178" s="23"/>
      <c r="H178" s="9"/>
      <c r="I178" s="23"/>
      <c r="J178" s="9"/>
      <c r="K178" s="23"/>
      <c r="L178" s="9"/>
      <c r="M178" s="23"/>
      <c r="N178" s="9"/>
      <c r="O178" s="23"/>
      <c r="P178" s="9"/>
      <c r="Q178" s="23"/>
      <c r="R178" s="14">
        <f t="shared" si="8"/>
        <v>0</v>
      </c>
      <c r="S178" s="38"/>
    </row>
    <row r="179" spans="1:19" ht="12.75">
      <c r="A179" s="4" t="s">
        <v>104</v>
      </c>
      <c r="B179" s="6"/>
      <c r="C179" s="23"/>
      <c r="D179" s="9"/>
      <c r="E179" s="23"/>
      <c r="F179" s="9"/>
      <c r="G179" s="23"/>
      <c r="H179" s="9"/>
      <c r="I179" s="23"/>
      <c r="J179" s="9"/>
      <c r="K179" s="23"/>
      <c r="L179" s="9"/>
      <c r="M179" s="23"/>
      <c r="N179" s="9"/>
      <c r="O179" s="23"/>
      <c r="P179" s="9"/>
      <c r="Q179" s="23"/>
      <c r="R179" s="14">
        <f t="shared" si="8"/>
        <v>0</v>
      </c>
      <c r="S179" s="38"/>
    </row>
    <row r="180" spans="1:19" ht="12.75">
      <c r="A180" s="4" t="s">
        <v>105</v>
      </c>
      <c r="B180" s="6"/>
      <c r="C180" s="23"/>
      <c r="D180" s="9"/>
      <c r="E180" s="23"/>
      <c r="F180" s="9"/>
      <c r="G180" s="23"/>
      <c r="H180" s="9"/>
      <c r="I180" s="23"/>
      <c r="J180" s="9"/>
      <c r="K180" s="23"/>
      <c r="L180" s="9"/>
      <c r="M180" s="23"/>
      <c r="N180" s="9"/>
      <c r="O180" s="23"/>
      <c r="P180" s="9"/>
      <c r="Q180" s="23"/>
      <c r="R180" s="14">
        <f t="shared" si="8"/>
        <v>0</v>
      </c>
      <c r="S180" s="38"/>
    </row>
    <row r="181" spans="1:19" ht="12.75">
      <c r="A181" s="4" t="s">
        <v>106</v>
      </c>
      <c r="B181" s="6"/>
      <c r="C181" s="23"/>
      <c r="D181" s="9"/>
      <c r="E181" s="23"/>
      <c r="F181" s="9"/>
      <c r="G181" s="23"/>
      <c r="H181" s="9"/>
      <c r="I181" s="23"/>
      <c r="J181" s="9"/>
      <c r="K181" s="23"/>
      <c r="L181" s="9"/>
      <c r="M181" s="23"/>
      <c r="N181" s="9"/>
      <c r="O181" s="23"/>
      <c r="P181" s="9"/>
      <c r="Q181" s="23"/>
      <c r="R181" s="14">
        <f t="shared" si="8"/>
        <v>0</v>
      </c>
      <c r="S181" s="38"/>
    </row>
    <row r="182" spans="1:19" ht="12.75">
      <c r="A182" s="4" t="s">
        <v>107</v>
      </c>
      <c r="B182" s="6"/>
      <c r="C182" s="23"/>
      <c r="D182" s="9"/>
      <c r="E182" s="23"/>
      <c r="F182" s="9"/>
      <c r="G182" s="23"/>
      <c r="H182" s="9"/>
      <c r="I182" s="23"/>
      <c r="J182" s="9"/>
      <c r="K182" s="23"/>
      <c r="L182" s="9"/>
      <c r="M182" s="23"/>
      <c r="N182" s="9"/>
      <c r="O182" s="23"/>
      <c r="P182" s="9"/>
      <c r="Q182" s="23"/>
      <c r="R182" s="14">
        <f t="shared" si="8"/>
        <v>0</v>
      </c>
      <c r="S182" s="38"/>
    </row>
    <row r="183" spans="1:19" ht="12.75">
      <c r="A183" s="4" t="s">
        <v>108</v>
      </c>
      <c r="B183" s="6"/>
      <c r="C183" s="23"/>
      <c r="D183" s="9"/>
      <c r="E183" s="23"/>
      <c r="F183" s="9"/>
      <c r="G183" s="23"/>
      <c r="H183" s="9"/>
      <c r="I183" s="23"/>
      <c r="J183" s="9"/>
      <c r="K183" s="23"/>
      <c r="L183" s="9"/>
      <c r="M183" s="23"/>
      <c r="N183" s="9"/>
      <c r="O183" s="23"/>
      <c r="P183" s="9"/>
      <c r="Q183" s="23"/>
      <c r="R183" s="14">
        <f t="shared" si="8"/>
        <v>0</v>
      </c>
      <c r="S183" s="38"/>
    </row>
    <row r="184" spans="1:19" ht="12.75">
      <c r="A184" s="4" t="s">
        <v>109</v>
      </c>
      <c r="B184" s="6"/>
      <c r="C184" s="23"/>
      <c r="D184" s="9"/>
      <c r="E184" s="23"/>
      <c r="F184" s="9"/>
      <c r="G184" s="23"/>
      <c r="H184" s="9"/>
      <c r="I184" s="23"/>
      <c r="J184" s="9"/>
      <c r="K184" s="23"/>
      <c r="L184" s="9"/>
      <c r="M184" s="23"/>
      <c r="N184" s="9"/>
      <c r="O184" s="23"/>
      <c r="P184" s="9"/>
      <c r="Q184" s="23"/>
      <c r="R184" s="14">
        <f t="shared" si="8"/>
        <v>0</v>
      </c>
      <c r="S184" s="38"/>
    </row>
    <row r="185" spans="1:19" ht="12.75">
      <c r="A185" s="4" t="s">
        <v>110</v>
      </c>
      <c r="B185" s="6"/>
      <c r="C185" s="23"/>
      <c r="D185" s="9"/>
      <c r="E185" s="23"/>
      <c r="F185" s="9"/>
      <c r="G185" s="23"/>
      <c r="H185" s="9"/>
      <c r="I185" s="23"/>
      <c r="J185" s="9"/>
      <c r="K185" s="23"/>
      <c r="L185" s="9"/>
      <c r="M185" s="23"/>
      <c r="N185" s="9"/>
      <c r="O185" s="23"/>
      <c r="P185" s="9"/>
      <c r="Q185" s="23"/>
      <c r="R185" s="14">
        <f t="shared" si="8"/>
        <v>0</v>
      </c>
      <c r="S185" s="38"/>
    </row>
    <row r="186" spans="1:19" ht="12.75">
      <c r="A186" s="4" t="s">
        <v>111</v>
      </c>
      <c r="B186" s="6"/>
      <c r="C186" s="23"/>
      <c r="D186" s="9"/>
      <c r="E186" s="23"/>
      <c r="F186" s="9"/>
      <c r="G186" s="23"/>
      <c r="H186" s="9"/>
      <c r="I186" s="23"/>
      <c r="J186" s="9"/>
      <c r="K186" s="23"/>
      <c r="L186" s="9"/>
      <c r="M186" s="23"/>
      <c r="N186" s="9"/>
      <c r="O186" s="23"/>
      <c r="P186" s="9"/>
      <c r="Q186" s="23"/>
      <c r="R186" s="14">
        <f t="shared" si="8"/>
        <v>0</v>
      </c>
      <c r="S186" s="38"/>
    </row>
    <row r="187" spans="1:19" ht="12.75">
      <c r="A187" s="4" t="s">
        <v>112</v>
      </c>
      <c r="B187" s="6"/>
      <c r="C187" s="23"/>
      <c r="D187" s="9"/>
      <c r="E187" s="23"/>
      <c r="F187" s="9"/>
      <c r="G187" s="23"/>
      <c r="H187" s="9"/>
      <c r="I187" s="23"/>
      <c r="J187" s="9"/>
      <c r="K187" s="23"/>
      <c r="L187" s="9"/>
      <c r="M187" s="23"/>
      <c r="N187" s="9"/>
      <c r="O187" s="23"/>
      <c r="P187" s="9"/>
      <c r="Q187" s="23"/>
      <c r="R187" s="14">
        <f t="shared" si="8"/>
        <v>0</v>
      </c>
      <c r="S187" s="38"/>
    </row>
    <row r="188" spans="1:19" ht="12.75">
      <c r="A188" s="4" t="s">
        <v>113</v>
      </c>
      <c r="B188" s="6"/>
      <c r="C188" s="23"/>
      <c r="D188" s="9"/>
      <c r="E188" s="23"/>
      <c r="F188" s="9"/>
      <c r="G188" s="23"/>
      <c r="H188" s="9"/>
      <c r="I188" s="23"/>
      <c r="J188" s="9"/>
      <c r="K188" s="23"/>
      <c r="L188" s="9"/>
      <c r="M188" s="23"/>
      <c r="N188" s="9"/>
      <c r="O188" s="23"/>
      <c r="P188" s="9"/>
      <c r="Q188" s="23"/>
      <c r="R188" s="14">
        <f t="shared" si="8"/>
        <v>0</v>
      </c>
      <c r="S188" s="38"/>
    </row>
    <row r="189" spans="1:19" ht="12.75">
      <c r="A189" s="4" t="s">
        <v>114</v>
      </c>
      <c r="B189" s="6"/>
      <c r="C189" s="23"/>
      <c r="D189" s="9"/>
      <c r="E189" s="23"/>
      <c r="F189" s="9"/>
      <c r="G189" s="23"/>
      <c r="H189" s="9"/>
      <c r="I189" s="23"/>
      <c r="J189" s="9"/>
      <c r="K189" s="23"/>
      <c r="L189" s="9"/>
      <c r="M189" s="23"/>
      <c r="N189" s="9"/>
      <c r="O189" s="23"/>
      <c r="P189" s="9"/>
      <c r="Q189" s="23"/>
      <c r="R189" s="14">
        <f t="shared" si="8"/>
        <v>0</v>
      </c>
      <c r="S189" s="38"/>
    </row>
    <row r="190" spans="1:19" ht="12.75">
      <c r="A190" s="4" t="s">
        <v>115</v>
      </c>
      <c r="B190" s="6"/>
      <c r="C190" s="23"/>
      <c r="D190" s="9"/>
      <c r="E190" s="23"/>
      <c r="F190" s="9"/>
      <c r="G190" s="23"/>
      <c r="H190" s="9"/>
      <c r="I190" s="23"/>
      <c r="J190" s="9"/>
      <c r="K190" s="23"/>
      <c r="L190" s="9"/>
      <c r="M190" s="23"/>
      <c r="N190" s="9"/>
      <c r="O190" s="23"/>
      <c r="P190" s="9"/>
      <c r="Q190" s="23"/>
      <c r="R190" s="14">
        <f t="shared" si="8"/>
        <v>0</v>
      </c>
      <c r="S190" s="38"/>
    </row>
    <row r="191" spans="1:19" ht="12.75">
      <c r="A191" s="4" t="s">
        <v>116</v>
      </c>
      <c r="B191" s="6"/>
      <c r="C191" s="23"/>
      <c r="D191" s="9"/>
      <c r="E191" s="23"/>
      <c r="F191" s="9"/>
      <c r="G191" s="23"/>
      <c r="H191" s="9"/>
      <c r="I191" s="23"/>
      <c r="J191" s="9"/>
      <c r="K191" s="23"/>
      <c r="L191" s="9"/>
      <c r="M191" s="23"/>
      <c r="N191" s="9"/>
      <c r="O191" s="23"/>
      <c r="P191" s="9"/>
      <c r="Q191" s="23"/>
      <c r="R191" s="14">
        <f t="shared" si="8"/>
        <v>0</v>
      </c>
      <c r="S191" s="38"/>
    </row>
    <row r="192" spans="1:19" ht="12.75">
      <c r="A192" s="4" t="s">
        <v>117</v>
      </c>
      <c r="B192" s="6"/>
      <c r="C192" s="23"/>
      <c r="D192" s="9"/>
      <c r="E192" s="23"/>
      <c r="F192" s="9"/>
      <c r="G192" s="23"/>
      <c r="H192" s="9"/>
      <c r="I192" s="23"/>
      <c r="J192" s="9"/>
      <c r="K192" s="23"/>
      <c r="L192" s="9"/>
      <c r="M192" s="23"/>
      <c r="N192" s="9"/>
      <c r="O192" s="23"/>
      <c r="P192" s="9"/>
      <c r="Q192" s="23"/>
      <c r="R192" s="14">
        <f t="shared" si="8"/>
        <v>0</v>
      </c>
      <c r="S192" s="38"/>
    </row>
    <row r="193" spans="1:19" ht="12.75">
      <c r="A193" s="4" t="s">
        <v>118</v>
      </c>
      <c r="B193" s="6"/>
      <c r="C193" s="23"/>
      <c r="D193" s="9"/>
      <c r="E193" s="23"/>
      <c r="F193" s="9"/>
      <c r="G193" s="23"/>
      <c r="H193" s="9"/>
      <c r="I193" s="23"/>
      <c r="J193" s="9"/>
      <c r="K193" s="23"/>
      <c r="L193" s="9"/>
      <c r="M193" s="23"/>
      <c r="N193" s="9"/>
      <c r="O193" s="23"/>
      <c r="P193" s="9"/>
      <c r="Q193" s="23"/>
      <c r="R193" s="14">
        <f t="shared" si="8"/>
        <v>0</v>
      </c>
      <c r="S193" s="38"/>
    </row>
    <row r="194" spans="1:19" ht="12.75">
      <c r="A194" s="4" t="s">
        <v>119</v>
      </c>
      <c r="B194" s="6"/>
      <c r="C194" s="23"/>
      <c r="D194" s="9"/>
      <c r="E194" s="23"/>
      <c r="F194" s="9"/>
      <c r="G194" s="23"/>
      <c r="H194" s="9"/>
      <c r="I194" s="23"/>
      <c r="J194" s="9"/>
      <c r="K194" s="23"/>
      <c r="L194" s="9"/>
      <c r="M194" s="23"/>
      <c r="N194" s="9"/>
      <c r="O194" s="23"/>
      <c r="P194" s="9"/>
      <c r="Q194" s="23"/>
      <c r="R194" s="14">
        <f t="shared" si="8"/>
        <v>0</v>
      </c>
      <c r="S194" s="38"/>
    </row>
    <row r="195" spans="1:19" ht="12.75">
      <c r="A195" s="4" t="s">
        <v>120</v>
      </c>
      <c r="B195" s="6"/>
      <c r="C195" s="23"/>
      <c r="D195" s="9"/>
      <c r="E195" s="23"/>
      <c r="F195" s="9"/>
      <c r="G195" s="23"/>
      <c r="H195" s="9"/>
      <c r="I195" s="23"/>
      <c r="J195" s="9"/>
      <c r="K195" s="23"/>
      <c r="L195" s="9"/>
      <c r="M195" s="23"/>
      <c r="N195" s="9"/>
      <c r="O195" s="23"/>
      <c r="P195" s="9"/>
      <c r="Q195" s="23"/>
      <c r="R195" s="14">
        <f t="shared" si="8"/>
        <v>0</v>
      </c>
      <c r="S195" s="38"/>
    </row>
    <row r="196" spans="1:19" ht="12.75">
      <c r="A196" s="4" t="s">
        <v>121</v>
      </c>
      <c r="B196" s="6"/>
      <c r="C196" s="23"/>
      <c r="D196" s="9"/>
      <c r="E196" s="23"/>
      <c r="F196" s="9"/>
      <c r="G196" s="23"/>
      <c r="H196" s="9"/>
      <c r="I196" s="23"/>
      <c r="J196" s="9"/>
      <c r="K196" s="23"/>
      <c r="L196" s="9"/>
      <c r="M196" s="23"/>
      <c r="N196" s="9"/>
      <c r="O196" s="23"/>
      <c r="P196" s="9"/>
      <c r="Q196" s="23"/>
      <c r="R196" s="14">
        <f t="shared" si="8"/>
        <v>0</v>
      </c>
      <c r="S196" s="38"/>
    </row>
    <row r="197" spans="1:19" ht="12.75">
      <c r="A197" s="4" t="s">
        <v>122</v>
      </c>
      <c r="B197" s="6"/>
      <c r="C197" s="23"/>
      <c r="D197" s="9"/>
      <c r="E197" s="23"/>
      <c r="F197" s="9"/>
      <c r="G197" s="23"/>
      <c r="H197" s="9"/>
      <c r="I197" s="23"/>
      <c r="J197" s="9"/>
      <c r="K197" s="23"/>
      <c r="L197" s="9"/>
      <c r="M197" s="23"/>
      <c r="N197" s="9"/>
      <c r="O197" s="23"/>
      <c r="P197" s="9"/>
      <c r="Q197" s="23"/>
      <c r="R197" s="14">
        <f t="shared" si="8"/>
        <v>0</v>
      </c>
      <c r="S197" s="38"/>
    </row>
    <row r="198" spans="1:19" ht="12.75">
      <c r="A198" s="4" t="s">
        <v>123</v>
      </c>
      <c r="B198" s="6"/>
      <c r="C198" s="23"/>
      <c r="D198" s="9"/>
      <c r="E198" s="23"/>
      <c r="F198" s="9"/>
      <c r="G198" s="23"/>
      <c r="H198" s="9"/>
      <c r="I198" s="23"/>
      <c r="J198" s="9"/>
      <c r="K198" s="23"/>
      <c r="L198" s="9"/>
      <c r="M198" s="23"/>
      <c r="N198" s="9"/>
      <c r="O198" s="23"/>
      <c r="P198" s="9"/>
      <c r="Q198" s="23"/>
      <c r="R198" s="14">
        <f aca="true" t="shared" si="9" ref="R198:R205">SUM(B198:Q198)</f>
        <v>0</v>
      </c>
      <c r="S198" s="38"/>
    </row>
    <row r="199" spans="1:19" ht="12.75">
      <c r="A199" s="4" t="s">
        <v>124</v>
      </c>
      <c r="B199" s="6"/>
      <c r="C199" s="23"/>
      <c r="D199" s="9"/>
      <c r="E199" s="23"/>
      <c r="F199" s="9"/>
      <c r="G199" s="23"/>
      <c r="H199" s="9"/>
      <c r="I199" s="23"/>
      <c r="J199" s="9"/>
      <c r="K199" s="23"/>
      <c r="L199" s="9"/>
      <c r="M199" s="23"/>
      <c r="N199" s="9"/>
      <c r="O199" s="23"/>
      <c r="P199" s="9"/>
      <c r="Q199" s="23"/>
      <c r="R199" s="14">
        <f t="shared" si="9"/>
        <v>0</v>
      </c>
      <c r="S199" s="38"/>
    </row>
    <row r="200" spans="1:19" ht="12.75">
      <c r="A200" s="4" t="s">
        <v>125</v>
      </c>
      <c r="B200" s="6"/>
      <c r="C200" s="23"/>
      <c r="D200" s="9"/>
      <c r="E200" s="23"/>
      <c r="F200" s="9"/>
      <c r="G200" s="23"/>
      <c r="H200" s="9"/>
      <c r="I200" s="23"/>
      <c r="J200" s="9"/>
      <c r="K200" s="23"/>
      <c r="L200" s="9"/>
      <c r="M200" s="23"/>
      <c r="N200" s="9"/>
      <c r="O200" s="23"/>
      <c r="P200" s="9"/>
      <c r="Q200" s="23"/>
      <c r="R200" s="14">
        <f t="shared" si="9"/>
        <v>0</v>
      </c>
      <c r="S200" s="38"/>
    </row>
    <row r="201" spans="1:19" ht="12.75">
      <c r="A201" s="4" t="s">
        <v>126</v>
      </c>
      <c r="B201" s="6"/>
      <c r="C201" s="23"/>
      <c r="D201" s="9"/>
      <c r="E201" s="23"/>
      <c r="F201" s="9"/>
      <c r="G201" s="23"/>
      <c r="H201" s="9"/>
      <c r="I201" s="23"/>
      <c r="J201" s="9"/>
      <c r="K201" s="23"/>
      <c r="L201" s="9"/>
      <c r="M201" s="23"/>
      <c r="N201" s="9"/>
      <c r="O201" s="23"/>
      <c r="P201" s="9"/>
      <c r="Q201" s="23"/>
      <c r="R201" s="14">
        <f t="shared" si="9"/>
        <v>0</v>
      </c>
      <c r="S201" s="38"/>
    </row>
    <row r="202" spans="1:19" ht="12.75">
      <c r="A202" s="4" t="s">
        <v>127</v>
      </c>
      <c r="B202" s="6"/>
      <c r="C202" s="23"/>
      <c r="D202" s="9"/>
      <c r="E202" s="23"/>
      <c r="F202" s="9"/>
      <c r="G202" s="23"/>
      <c r="H202" s="9"/>
      <c r="I202" s="23"/>
      <c r="J202" s="9"/>
      <c r="K202" s="23"/>
      <c r="L202" s="9"/>
      <c r="M202" s="23"/>
      <c r="N202" s="9"/>
      <c r="O202" s="23"/>
      <c r="P202" s="9"/>
      <c r="Q202" s="23"/>
      <c r="R202" s="14">
        <f t="shared" si="9"/>
        <v>0</v>
      </c>
      <c r="S202" s="38"/>
    </row>
    <row r="203" spans="1:19" ht="12.75">
      <c r="A203" s="4" t="s">
        <v>128</v>
      </c>
      <c r="B203" s="6"/>
      <c r="C203" s="23"/>
      <c r="D203" s="9"/>
      <c r="E203" s="23"/>
      <c r="F203" s="9"/>
      <c r="G203" s="23"/>
      <c r="H203" s="9"/>
      <c r="I203" s="23"/>
      <c r="J203" s="9"/>
      <c r="K203" s="23"/>
      <c r="L203" s="9"/>
      <c r="M203" s="23"/>
      <c r="N203" s="9"/>
      <c r="O203" s="23"/>
      <c r="P203" s="9"/>
      <c r="Q203" s="23"/>
      <c r="R203" s="14">
        <f t="shared" si="9"/>
        <v>0</v>
      </c>
      <c r="S203" s="38"/>
    </row>
    <row r="204" spans="1:19" ht="12.75">
      <c r="A204" s="4" t="s">
        <v>129</v>
      </c>
      <c r="B204" s="6"/>
      <c r="C204" s="23"/>
      <c r="D204" s="9"/>
      <c r="E204" s="23"/>
      <c r="F204" s="9"/>
      <c r="G204" s="23"/>
      <c r="H204" s="9"/>
      <c r="I204" s="23"/>
      <c r="J204" s="9"/>
      <c r="K204" s="23"/>
      <c r="L204" s="9"/>
      <c r="M204" s="23"/>
      <c r="N204" s="9"/>
      <c r="O204" s="23"/>
      <c r="P204" s="9"/>
      <c r="Q204" s="23"/>
      <c r="R204" s="14">
        <f t="shared" si="9"/>
        <v>0</v>
      </c>
      <c r="S204" s="38"/>
    </row>
    <row r="205" spans="1:19" ht="13.5" thickBot="1">
      <c r="A205" s="4" t="s">
        <v>130</v>
      </c>
      <c r="B205" s="7"/>
      <c r="C205" s="24"/>
      <c r="D205" s="10"/>
      <c r="E205" s="24"/>
      <c r="F205" s="10"/>
      <c r="G205" s="24"/>
      <c r="H205" s="10"/>
      <c r="I205" s="24"/>
      <c r="J205" s="10"/>
      <c r="K205" s="24"/>
      <c r="L205" s="10"/>
      <c r="M205" s="24"/>
      <c r="N205" s="10"/>
      <c r="O205" s="24"/>
      <c r="P205" s="10"/>
      <c r="Q205" s="24"/>
      <c r="R205" s="14">
        <f t="shared" si="9"/>
        <v>0</v>
      </c>
      <c r="S205" s="3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selection activeCell="A3" sqref="A3"/>
    </sheetView>
  </sheetViews>
  <sheetFormatPr defaultColWidth="9.140625" defaultRowHeight="12.75"/>
  <cols>
    <col min="1" max="1" width="6.421875" style="12" customWidth="1"/>
    <col min="2" max="2" width="9.57421875" style="12" customWidth="1"/>
    <col min="3" max="3" width="1.57421875" style="0" bestFit="1" customWidth="1"/>
    <col min="4" max="4" width="15.00390625" style="0" customWidth="1"/>
    <col min="5" max="5" width="1.421875" style="0" customWidth="1"/>
    <col min="6" max="6" width="4.57421875" style="40" bestFit="1" customWidth="1"/>
    <col min="7" max="7" width="4.7109375" style="40" bestFit="1" customWidth="1"/>
    <col min="8" max="8" width="3.8515625" style="40" bestFit="1" customWidth="1"/>
    <col min="9" max="9" width="1.421875" style="40" customWidth="1"/>
    <col min="10" max="10" width="8.57421875" style="12" customWidth="1"/>
    <col min="11" max="11" width="1.57421875" style="0" bestFit="1" customWidth="1"/>
    <col min="12" max="12" width="15.00390625" style="0" customWidth="1"/>
    <col min="13" max="13" width="7.140625" style="12" customWidth="1"/>
    <col min="14" max="14" width="1.57421875" style="0" bestFit="1" customWidth="1"/>
    <col min="15" max="15" width="15.00390625" style="0" customWidth="1"/>
    <col min="16" max="16" width="5.7109375" style="12" customWidth="1"/>
    <col min="17" max="17" width="1.57421875" style="0" bestFit="1" customWidth="1"/>
    <col min="18" max="18" width="15.00390625" style="0" customWidth="1"/>
    <col min="19" max="19" width="5.7109375" style="12" customWidth="1"/>
    <col min="20" max="20" width="1.57421875" style="0" bestFit="1" customWidth="1"/>
    <col min="21" max="21" width="15.00390625" style="0" customWidth="1"/>
  </cols>
  <sheetData>
    <row r="1" spans="1:21" ht="21" thickBot="1">
      <c r="A1" s="44" t="s">
        <v>222</v>
      </c>
      <c r="B1" s="44"/>
      <c r="C1" s="41"/>
      <c r="D1" s="41"/>
      <c r="E1" s="41"/>
      <c r="F1" s="45"/>
      <c r="G1" s="45"/>
      <c r="H1" s="42"/>
      <c r="I1" s="46"/>
      <c r="J1" s="44" t="s">
        <v>153</v>
      </c>
      <c r="K1" s="41"/>
      <c r="L1" s="43"/>
      <c r="M1" s="44" t="s">
        <v>223</v>
      </c>
      <c r="N1" s="41"/>
      <c r="O1" s="43"/>
      <c r="P1" s="44" t="s">
        <v>224</v>
      </c>
      <c r="Q1" s="41"/>
      <c r="R1" s="43"/>
      <c r="S1" s="44" t="s">
        <v>225</v>
      </c>
      <c r="T1" s="41"/>
      <c r="U1" s="43"/>
    </row>
    <row r="2" spans="1:21" ht="12.75">
      <c r="A2" s="126" t="s">
        <v>212</v>
      </c>
      <c r="B2" s="65"/>
      <c r="C2" s="63"/>
      <c r="D2" s="64"/>
      <c r="E2" s="126" t="s">
        <v>229</v>
      </c>
      <c r="F2" s="134" t="s">
        <v>226</v>
      </c>
      <c r="G2" s="134" t="s">
        <v>227</v>
      </c>
      <c r="H2" s="134" t="s">
        <v>228</v>
      </c>
      <c r="I2" s="75" t="s">
        <v>230</v>
      </c>
      <c r="J2" s="108" t="s">
        <v>212</v>
      </c>
      <c r="K2" s="109"/>
      <c r="L2" s="110"/>
      <c r="M2" s="111" t="s">
        <v>212</v>
      </c>
      <c r="N2" s="112"/>
      <c r="O2" s="113"/>
      <c r="P2" s="114" t="s">
        <v>212</v>
      </c>
      <c r="Q2" s="115"/>
      <c r="R2" s="116"/>
      <c r="S2" s="117" t="s">
        <v>212</v>
      </c>
      <c r="T2" s="118"/>
      <c r="U2" s="119"/>
    </row>
    <row r="3" spans="1:21" ht="12.75">
      <c r="A3" s="135">
        <f>'Day One'!T7+'Day Three'!T7+'Day Five'!T7+10*F3+3*H3</f>
        <v>537</v>
      </c>
      <c r="B3" s="141">
        <f>A3/(SUM($A$3:$A$6))</f>
        <v>0.31775147928994085</v>
      </c>
      <c r="C3" s="81" t="s">
        <v>157</v>
      </c>
      <c r="D3" s="66" t="s">
        <v>171</v>
      </c>
      <c r="E3" s="81" t="s">
        <v>229</v>
      </c>
      <c r="F3" s="84">
        <v>3</v>
      </c>
      <c r="G3" s="84">
        <v>0</v>
      </c>
      <c r="H3" s="84">
        <v>0</v>
      </c>
      <c r="I3" s="83" t="s">
        <v>230</v>
      </c>
      <c r="J3" s="144">
        <f>AVERAGE('Day One'!T32,'Day Three'!T32,'Day Five'!T32)</f>
        <v>0.6146623931623932</v>
      </c>
      <c r="K3" s="92" t="s">
        <v>157</v>
      </c>
      <c r="L3" s="93" t="s">
        <v>171</v>
      </c>
      <c r="M3" s="149">
        <f>AVERAGE('Day One'!T57,'Day Three'!T60,'Day Five'!T61)</f>
        <v>0.6705769230769231</v>
      </c>
      <c r="N3" s="94" t="s">
        <v>157</v>
      </c>
      <c r="O3" s="95" t="s">
        <v>171</v>
      </c>
      <c r="P3" s="152">
        <f>'Day One'!T76+'Day Three'!T79+'Day Five'!T78</f>
        <v>45</v>
      </c>
      <c r="Q3" s="96" t="s">
        <v>157</v>
      </c>
      <c r="R3" s="97" t="s">
        <v>171</v>
      </c>
      <c r="S3" s="154">
        <f>'Day One'!T108+'Day Three'!T105+'Day Five'!T101</f>
        <v>22</v>
      </c>
      <c r="T3" s="98" t="s">
        <v>157</v>
      </c>
      <c r="U3" s="99" t="s">
        <v>171</v>
      </c>
    </row>
    <row r="4" spans="1:21" ht="12.75">
      <c r="A4" s="135">
        <f>'Day One'!T11+'Day Three'!T11+'Day Five'!T8+10*F4+3*H4</f>
        <v>438</v>
      </c>
      <c r="B4" s="141">
        <f>A4/(SUM($A$3:$A$6))</f>
        <v>0.2591715976331361</v>
      </c>
      <c r="C4" s="81" t="s">
        <v>157</v>
      </c>
      <c r="D4" s="66" t="s">
        <v>174</v>
      </c>
      <c r="E4" s="81" t="s">
        <v>229</v>
      </c>
      <c r="F4" s="84">
        <v>2</v>
      </c>
      <c r="G4" s="84">
        <v>1</v>
      </c>
      <c r="H4" s="84">
        <v>0</v>
      </c>
      <c r="I4" s="83" t="s">
        <v>230</v>
      </c>
      <c r="J4" s="144">
        <f>AVERAGE('Day One'!T36,'Day Three'!T36,'Day Five'!T33)</f>
        <v>0.5107735042735043</v>
      </c>
      <c r="K4" s="92" t="s">
        <v>157</v>
      </c>
      <c r="L4" s="93" t="s">
        <v>174</v>
      </c>
      <c r="M4" s="149">
        <f>AVERAGE('Day One'!T63,'Day Three'!T63,'Day Five'!T68)</f>
        <v>0.5053205128205128</v>
      </c>
      <c r="N4" s="94" t="s">
        <v>157</v>
      </c>
      <c r="O4" s="95" t="s">
        <v>174</v>
      </c>
      <c r="P4" s="152">
        <f>'Day One'!T86+'Day Three'!T80+'Day Five'!T83</f>
        <v>30</v>
      </c>
      <c r="Q4" s="96" t="s">
        <v>157</v>
      </c>
      <c r="R4" s="97" t="s">
        <v>174</v>
      </c>
      <c r="S4" s="154">
        <f>'Day One'!T104+'Day Three'!T104+'Day Five'!T96</f>
        <v>28</v>
      </c>
      <c r="T4" s="98" t="s">
        <v>157</v>
      </c>
      <c r="U4" s="99" t="s">
        <v>174</v>
      </c>
    </row>
    <row r="5" spans="1:21" ht="12.75">
      <c r="A5" s="136">
        <f>'Day One'!T10+'Day Three'!T8+'Day Five'!T11+10*F5+3*H5</f>
        <v>395</v>
      </c>
      <c r="B5" s="141">
        <f>A5/(SUM($A$3:$A$6))</f>
        <v>0.23372781065088757</v>
      </c>
      <c r="C5" s="82" t="s">
        <v>157</v>
      </c>
      <c r="D5" s="68" t="s">
        <v>182</v>
      </c>
      <c r="E5" s="82" t="s">
        <v>229</v>
      </c>
      <c r="F5" s="85">
        <v>1</v>
      </c>
      <c r="G5" s="85">
        <v>2</v>
      </c>
      <c r="H5" s="84">
        <v>0</v>
      </c>
      <c r="I5" s="83" t="s">
        <v>230</v>
      </c>
      <c r="J5" s="144">
        <f>AVERAGE('Day One'!T35,'Day Three'!T33,'Day Five'!T36)</f>
        <v>0.4733931623931624</v>
      </c>
      <c r="K5" s="92" t="s">
        <v>157</v>
      </c>
      <c r="L5" s="93" t="s">
        <v>182</v>
      </c>
      <c r="M5" s="149">
        <f>AVERAGE('Day One'!T65,'Day Three'!T69,'Day Five'!T62)</f>
        <v>0.43412393162393165</v>
      </c>
      <c r="N5" s="94" t="s">
        <v>157</v>
      </c>
      <c r="O5" s="95" t="s">
        <v>182</v>
      </c>
      <c r="P5" s="152">
        <f>'Day One'!T85+'Day Three'!T87+'Day Five'!T81</f>
        <v>26</v>
      </c>
      <c r="Q5" s="96" t="s">
        <v>157</v>
      </c>
      <c r="R5" s="97" t="s">
        <v>182</v>
      </c>
      <c r="S5" s="154">
        <f>'Day One'!T103+'Day Three'!T97+'Day Five'!T106</f>
        <v>26</v>
      </c>
      <c r="T5" s="98" t="s">
        <v>157</v>
      </c>
      <c r="U5" s="99" t="s">
        <v>182</v>
      </c>
    </row>
    <row r="6" spans="1:21" ht="12.75">
      <c r="A6" s="137">
        <f>'Day One'!T8+'Day Three'!T10+'Day Five'!T10+10*F6+3*H6</f>
        <v>320</v>
      </c>
      <c r="B6" s="141">
        <f>A6/(SUM($A$3:$A$6))</f>
        <v>0.1893491124260355</v>
      </c>
      <c r="C6" s="81" t="s">
        <v>157</v>
      </c>
      <c r="D6" s="66" t="s">
        <v>164</v>
      </c>
      <c r="E6" s="81" t="s">
        <v>229</v>
      </c>
      <c r="F6" s="84">
        <v>0</v>
      </c>
      <c r="G6" s="84">
        <v>3</v>
      </c>
      <c r="H6" s="84">
        <v>0</v>
      </c>
      <c r="I6" s="83" t="s">
        <v>230</v>
      </c>
      <c r="J6" s="144">
        <f>AVERAGE('Day One'!T33,'Day Three'!T35,'Day Five'!T35)</f>
        <v>0.4011709401709402</v>
      </c>
      <c r="K6" s="92" t="s">
        <v>157</v>
      </c>
      <c r="L6" s="93" t="s">
        <v>164</v>
      </c>
      <c r="M6" s="149">
        <f>AVERAGE('Day One'!T72,'Day Three'!T66,'Day Five'!T66)</f>
        <v>0.3899786324786325</v>
      </c>
      <c r="N6" s="94" t="s">
        <v>157</v>
      </c>
      <c r="O6" s="95" t="s">
        <v>164</v>
      </c>
      <c r="P6" s="152">
        <f>'Day One'!T90+'Day Three'!T86+'Day Five'!T88</f>
        <v>19</v>
      </c>
      <c r="Q6" s="96" t="s">
        <v>157</v>
      </c>
      <c r="R6" s="97" t="s">
        <v>164</v>
      </c>
      <c r="S6" s="154">
        <f>'Day One'!T94+'Day Three'!T98+'Day Five'!T99</f>
        <v>44</v>
      </c>
      <c r="T6" s="98" t="s">
        <v>157</v>
      </c>
      <c r="U6" s="99" t="s">
        <v>164</v>
      </c>
    </row>
    <row r="7" spans="1:21" ht="12.75">
      <c r="A7" s="69"/>
      <c r="B7" s="69"/>
      <c r="C7" s="70"/>
      <c r="D7" s="70"/>
      <c r="E7" s="70"/>
      <c r="F7" s="71"/>
      <c r="G7" s="71"/>
      <c r="H7" s="71"/>
      <c r="I7" s="72"/>
      <c r="J7" s="120"/>
      <c r="K7" s="127"/>
      <c r="L7" s="48"/>
      <c r="M7" s="121"/>
      <c r="N7" s="51"/>
      <c r="O7" s="52"/>
      <c r="P7" s="122"/>
      <c r="Q7" s="59"/>
      <c r="R7" s="60"/>
      <c r="S7" s="123"/>
      <c r="T7" s="55"/>
      <c r="U7" s="56"/>
    </row>
    <row r="8" spans="1:21" ht="12.75">
      <c r="A8" s="65" t="s">
        <v>213</v>
      </c>
      <c r="B8" s="65"/>
      <c r="C8" s="63"/>
      <c r="D8" s="63"/>
      <c r="E8" s="63"/>
      <c r="F8" s="74"/>
      <c r="G8" s="74"/>
      <c r="H8" s="74"/>
      <c r="I8" s="75"/>
      <c r="J8" s="128" t="s">
        <v>213</v>
      </c>
      <c r="K8" s="92"/>
      <c r="L8" s="93"/>
      <c r="M8" s="125" t="s">
        <v>213</v>
      </c>
      <c r="N8" s="94"/>
      <c r="O8" s="95"/>
      <c r="P8" s="129" t="s">
        <v>213</v>
      </c>
      <c r="Q8" s="96"/>
      <c r="R8" s="97"/>
      <c r="S8" s="130" t="s">
        <v>213</v>
      </c>
      <c r="T8" s="98"/>
      <c r="U8" s="99"/>
    </row>
    <row r="9" spans="1:21" ht="12.75">
      <c r="A9" s="135">
        <f>'Day One'!T13+'Day Three'!T13+'Day Five'!T13+10*F9+3*H9</f>
        <v>542</v>
      </c>
      <c r="B9" s="141">
        <f>A9/(SUM($A$9:$A$12))</f>
        <v>0.32261904761904764</v>
      </c>
      <c r="C9" s="81" t="s">
        <v>157</v>
      </c>
      <c r="D9" s="66" t="s">
        <v>172</v>
      </c>
      <c r="E9" s="81" t="s">
        <v>229</v>
      </c>
      <c r="F9" s="84">
        <v>3</v>
      </c>
      <c r="G9" s="84">
        <v>0</v>
      </c>
      <c r="H9" s="84">
        <v>0</v>
      </c>
      <c r="I9" s="83" t="s">
        <v>230</v>
      </c>
      <c r="J9" s="144">
        <f>AVERAGE('Day One'!T38,'Day Three'!T38,'Day Five'!T38)</f>
        <v>0.6302738679759957</v>
      </c>
      <c r="K9" s="92" t="s">
        <v>157</v>
      </c>
      <c r="L9" s="93" t="s">
        <v>172</v>
      </c>
      <c r="M9" s="149">
        <f>AVERAGE('Day One'!T58,'Day Three'!T57,'Day Five'!T60)</f>
        <v>0.6882378614293508</v>
      </c>
      <c r="N9" s="94" t="s">
        <v>157</v>
      </c>
      <c r="O9" s="95" t="s">
        <v>172</v>
      </c>
      <c r="P9" s="152">
        <f>'Day One'!T77+'Day Three'!T76+'Day Five'!T76</f>
        <v>47</v>
      </c>
      <c r="Q9" s="96" t="s">
        <v>157</v>
      </c>
      <c r="R9" s="97" t="s">
        <v>172</v>
      </c>
      <c r="S9" s="154">
        <f>'Day One'!T106+'Day Three'!T107+'Day Five'!T104</f>
        <v>15</v>
      </c>
      <c r="T9" s="98" t="s">
        <v>157</v>
      </c>
      <c r="U9" s="99" t="s">
        <v>172</v>
      </c>
    </row>
    <row r="10" spans="1:21" ht="12.75">
      <c r="A10" s="135">
        <f>'Day One'!T17+'Day Three'!T17+'Day Five'!T14+10*F10+3*H10</f>
        <v>417</v>
      </c>
      <c r="B10" s="141">
        <f>A10/(SUM($A$9:$A$12))</f>
        <v>0.24821428571428572</v>
      </c>
      <c r="C10" s="81" t="s">
        <v>157</v>
      </c>
      <c r="D10" s="66" t="s">
        <v>178</v>
      </c>
      <c r="E10" s="81" t="s">
        <v>229</v>
      </c>
      <c r="F10" s="84">
        <v>2</v>
      </c>
      <c r="G10" s="84">
        <v>1</v>
      </c>
      <c r="H10" s="84">
        <v>0</v>
      </c>
      <c r="I10" s="83" t="s">
        <v>230</v>
      </c>
      <c r="J10" s="144">
        <f>AVERAGE('Day One'!T42,'Day Three'!T42,'Day Five'!T39)</f>
        <v>0.4838799781778505</v>
      </c>
      <c r="K10" s="92" t="s">
        <v>157</v>
      </c>
      <c r="L10" s="93" t="s">
        <v>178</v>
      </c>
      <c r="M10" s="149">
        <f>AVERAGE('Day One'!T64,'Day Three'!T61,'Day Five'!T69)</f>
        <v>0.5004800872885978</v>
      </c>
      <c r="N10" s="94" t="s">
        <v>157</v>
      </c>
      <c r="O10" s="95" t="s">
        <v>178</v>
      </c>
      <c r="P10" s="152">
        <f>'Day One'!T78+'Day Three'!T83+'Day Five'!T86</f>
        <v>32</v>
      </c>
      <c r="Q10" s="96" t="s">
        <v>157</v>
      </c>
      <c r="R10" s="97" t="s">
        <v>178</v>
      </c>
      <c r="S10" s="154">
        <f>'Day One'!T101+'Day Three'!T99+'Day Five'!T94</f>
        <v>35</v>
      </c>
      <c r="T10" s="98" t="s">
        <v>157</v>
      </c>
      <c r="U10" s="99" t="s">
        <v>178</v>
      </c>
    </row>
    <row r="11" spans="1:21" ht="12.75">
      <c r="A11" s="135">
        <f>'Day One'!T16+'Day Three'!T14+'Day Five'!T17+10*F11+3*H11</f>
        <v>371</v>
      </c>
      <c r="B11" s="141">
        <f>A11/(SUM($A$9:$A$12))</f>
        <v>0.22083333333333333</v>
      </c>
      <c r="C11" s="81" t="s">
        <v>157</v>
      </c>
      <c r="D11" s="66" t="s">
        <v>181</v>
      </c>
      <c r="E11" s="81" t="s">
        <v>229</v>
      </c>
      <c r="F11" s="84">
        <v>1</v>
      </c>
      <c r="G11" s="84">
        <v>2</v>
      </c>
      <c r="H11" s="84">
        <v>0</v>
      </c>
      <c r="I11" s="83" t="s">
        <v>230</v>
      </c>
      <c r="J11" s="144">
        <f>AVERAGE('Day One'!T41,'Day Three'!T39,'Day Five'!T42)</f>
        <v>0.4453398799781778</v>
      </c>
      <c r="K11" s="92" t="s">
        <v>157</v>
      </c>
      <c r="L11" s="93" t="s">
        <v>181</v>
      </c>
      <c r="M11" s="149">
        <f>AVERAGE('Day One'!T66,'Day Three'!T71,'Day Five'!T64)</f>
        <v>0.4107255864702673</v>
      </c>
      <c r="N11" s="94" t="s">
        <v>157</v>
      </c>
      <c r="O11" s="95" t="s">
        <v>181</v>
      </c>
      <c r="P11" s="152">
        <f>'Day One'!T83+'Day Three'!T89+'Day Five'!T79</f>
        <v>24</v>
      </c>
      <c r="Q11" s="96" t="s">
        <v>157</v>
      </c>
      <c r="R11" s="97" t="s">
        <v>181</v>
      </c>
      <c r="S11" s="154">
        <f>'Day One'!T96+'Day Three'!T94+'Day Five'!T100</f>
        <v>43</v>
      </c>
      <c r="T11" s="98" t="s">
        <v>157</v>
      </c>
      <c r="U11" s="99" t="s">
        <v>181</v>
      </c>
    </row>
    <row r="12" spans="1:21" ht="12.75">
      <c r="A12" s="135">
        <f>'Day One'!T14+'Day Three'!T16+'Day Five'!T16+10*F12+3*H12</f>
        <v>350</v>
      </c>
      <c r="B12" s="141">
        <f>A12/(SUM($A$9:$A$12))</f>
        <v>0.20833333333333334</v>
      </c>
      <c r="C12" s="81" t="s">
        <v>157</v>
      </c>
      <c r="D12" s="66" t="s">
        <v>155</v>
      </c>
      <c r="E12" s="81" t="s">
        <v>229</v>
      </c>
      <c r="F12" s="84">
        <v>0</v>
      </c>
      <c r="G12" s="84">
        <v>3</v>
      </c>
      <c r="H12" s="84">
        <v>0</v>
      </c>
      <c r="I12" s="83" t="s">
        <v>230</v>
      </c>
      <c r="J12" s="144">
        <f>AVERAGE('Day One'!T39,'Day Three'!T41,'Day Five'!T41)</f>
        <v>0.440506273867976</v>
      </c>
      <c r="K12" s="92" t="s">
        <v>157</v>
      </c>
      <c r="L12" s="93" t="s">
        <v>155</v>
      </c>
      <c r="M12" s="149">
        <f>AVERAGE('Day One'!T71,'Day Three'!T68,'Day Five'!T65)</f>
        <v>0.4005564648117839</v>
      </c>
      <c r="N12" s="94" t="s">
        <v>157</v>
      </c>
      <c r="O12" s="95" t="s">
        <v>155</v>
      </c>
      <c r="P12" s="152">
        <f>'Day One'!T88+'Day Three'!T81+'Day Five'!T82</f>
        <v>29</v>
      </c>
      <c r="Q12" s="96" t="s">
        <v>157</v>
      </c>
      <c r="R12" s="97" t="s">
        <v>155</v>
      </c>
      <c r="S12" s="154">
        <f>'Day One'!T95+'Day Three'!T101+'Day Five'!T97</f>
        <v>39</v>
      </c>
      <c r="T12" s="98" t="s">
        <v>157</v>
      </c>
      <c r="U12" s="99" t="s">
        <v>155</v>
      </c>
    </row>
    <row r="13" spans="1:21" ht="12.75">
      <c r="A13" s="69"/>
      <c r="B13" s="142"/>
      <c r="C13" s="70"/>
      <c r="D13" s="70"/>
      <c r="E13" s="70"/>
      <c r="F13" s="71"/>
      <c r="G13" s="71"/>
      <c r="H13" s="71"/>
      <c r="I13" s="72"/>
      <c r="J13" s="120"/>
      <c r="K13" s="47"/>
      <c r="L13" s="48"/>
      <c r="M13" s="121"/>
      <c r="N13" s="51"/>
      <c r="O13" s="52"/>
      <c r="P13" s="122"/>
      <c r="Q13" s="59"/>
      <c r="R13" s="60"/>
      <c r="S13" s="123"/>
      <c r="T13" s="55"/>
      <c r="U13" s="56"/>
    </row>
    <row r="14" spans="1:21" ht="12.75">
      <c r="A14" s="65" t="s">
        <v>214</v>
      </c>
      <c r="B14" s="143"/>
      <c r="C14" s="63"/>
      <c r="D14" s="63"/>
      <c r="E14" s="63"/>
      <c r="F14" s="74"/>
      <c r="G14" s="74"/>
      <c r="H14" s="74"/>
      <c r="I14" s="75"/>
      <c r="J14" s="128" t="s">
        <v>214</v>
      </c>
      <c r="K14" s="92"/>
      <c r="L14" s="93"/>
      <c r="M14" s="125" t="s">
        <v>214</v>
      </c>
      <c r="N14" s="94"/>
      <c r="O14" s="95"/>
      <c r="P14" s="129" t="s">
        <v>214</v>
      </c>
      <c r="Q14" s="96"/>
      <c r="R14" s="97"/>
      <c r="S14" s="130" t="s">
        <v>214</v>
      </c>
      <c r="T14" s="98"/>
      <c r="U14" s="99"/>
    </row>
    <row r="15" spans="1:21" ht="12.75">
      <c r="A15" s="135">
        <f>'Day One'!T19+'Day Three'!T19+'Day Five'!T19+10*F15+3*H15</f>
        <v>543</v>
      </c>
      <c r="B15" s="141">
        <f>A15/(SUM($A$15:$A$18))</f>
        <v>0.321301775147929</v>
      </c>
      <c r="C15" s="81" t="s">
        <v>157</v>
      </c>
      <c r="D15" s="66" t="s">
        <v>140</v>
      </c>
      <c r="E15" s="67" t="s">
        <v>229</v>
      </c>
      <c r="F15" s="84">
        <v>3</v>
      </c>
      <c r="G15" s="84">
        <v>0</v>
      </c>
      <c r="H15" s="84">
        <v>0</v>
      </c>
      <c r="I15" s="83" t="s">
        <v>230</v>
      </c>
      <c r="J15" s="144">
        <f>AVERAGE('Day One'!T44,'Day Three'!T44,'Day Five'!T44)</f>
        <v>0.6339230769230769</v>
      </c>
      <c r="K15" s="92" t="s">
        <v>157</v>
      </c>
      <c r="L15" s="93" t="s">
        <v>140</v>
      </c>
      <c r="M15" s="149">
        <f>AVERAGE('Day One'!T59,'Day Three'!T59,'Day Five'!T57)</f>
        <v>0.6966239316239317</v>
      </c>
      <c r="N15" s="94" t="s">
        <v>157</v>
      </c>
      <c r="O15" s="95" t="s">
        <v>140</v>
      </c>
      <c r="P15" s="152">
        <f>'Day One'!T80+'Day Three'!T77+'Day Five'!T75</f>
        <v>47</v>
      </c>
      <c r="Q15" s="96" t="s">
        <v>157</v>
      </c>
      <c r="R15" s="97" t="s">
        <v>140</v>
      </c>
      <c r="S15" s="154">
        <f>'Day One'!T105+'Day Three'!T102+'Day Five'!T107</f>
        <v>22</v>
      </c>
      <c r="T15" s="98" t="s">
        <v>157</v>
      </c>
      <c r="U15" s="99" t="s">
        <v>140</v>
      </c>
    </row>
    <row r="16" spans="1:21" ht="12.75">
      <c r="A16" s="135">
        <f>'Day One'!T20+'Day Three'!T22+'Day Five'!T22+10*F16+3*H16</f>
        <v>471</v>
      </c>
      <c r="B16" s="141">
        <f>A16/(SUM($A$15:$A$18))</f>
        <v>0.278698224852071</v>
      </c>
      <c r="C16" s="81" t="s">
        <v>157</v>
      </c>
      <c r="D16" s="66" t="s">
        <v>166</v>
      </c>
      <c r="E16" s="67" t="s">
        <v>229</v>
      </c>
      <c r="F16" s="84">
        <v>2</v>
      </c>
      <c r="G16" s="84">
        <v>1</v>
      </c>
      <c r="H16" s="84">
        <v>0</v>
      </c>
      <c r="I16" s="83" t="s">
        <v>230</v>
      </c>
      <c r="J16" s="144">
        <f>AVERAGE('Day One'!T45,'Day Three'!T47,'Day Five'!T47)</f>
        <v>0.5686324786324787</v>
      </c>
      <c r="K16" s="92" t="s">
        <v>157</v>
      </c>
      <c r="L16" s="93" t="s">
        <v>166</v>
      </c>
      <c r="M16" s="149">
        <f>AVERAGE('Day One'!T70,'Day Three'!T58,'Day Five'!T58)</f>
        <v>0.5886538461538461</v>
      </c>
      <c r="N16" s="94" t="s">
        <v>157</v>
      </c>
      <c r="O16" s="95" t="s">
        <v>166</v>
      </c>
      <c r="P16" s="152">
        <f>'Day One'!T87+'Day Three'!T75+'Day Five'!T80</f>
        <v>37</v>
      </c>
      <c r="Q16" s="96" t="s">
        <v>157</v>
      </c>
      <c r="R16" s="97" t="s">
        <v>166</v>
      </c>
      <c r="S16" s="154">
        <f>'Day One'!T98+'Day Three'!T108+'Day Five'!T103</f>
        <v>24</v>
      </c>
      <c r="T16" s="98" t="s">
        <v>157</v>
      </c>
      <c r="U16" s="99" t="s">
        <v>166</v>
      </c>
    </row>
    <row r="17" spans="1:21" ht="12.75">
      <c r="A17" s="135">
        <f>'Day One'!T22+'Day Three'!T20+'Day Five'!T23+10*F17+3*H17</f>
        <v>367</v>
      </c>
      <c r="B17" s="141">
        <f>A17/(SUM($A$15:$A$18))</f>
        <v>0.21715976331360948</v>
      </c>
      <c r="C17" s="81" t="s">
        <v>157</v>
      </c>
      <c r="D17" s="66" t="s">
        <v>156</v>
      </c>
      <c r="E17" s="67" t="s">
        <v>229</v>
      </c>
      <c r="F17" s="84">
        <v>1</v>
      </c>
      <c r="G17" s="84">
        <v>2</v>
      </c>
      <c r="H17" s="84">
        <v>0</v>
      </c>
      <c r="I17" s="83" t="s">
        <v>230</v>
      </c>
      <c r="J17" s="144">
        <f>AVERAGE('Day One'!T47,'Day Three'!T45,'Day Five'!T48)</f>
        <v>0.42757264957264957</v>
      </c>
      <c r="K17" s="92" t="s">
        <v>157</v>
      </c>
      <c r="L17" s="93" t="s">
        <v>156</v>
      </c>
      <c r="M17" s="149">
        <f>AVERAGE('Day One'!T67,'Day Three'!T70,'Day Five'!T71)</f>
        <v>0.3462179487179487</v>
      </c>
      <c r="N17" s="94" t="s">
        <v>157</v>
      </c>
      <c r="O17" s="95" t="s">
        <v>156</v>
      </c>
      <c r="P17" s="152">
        <f>'Day One'!T79+'Day Three'!T84+'Day Five'!T85</f>
        <v>32</v>
      </c>
      <c r="Q17" s="96" t="s">
        <v>157</v>
      </c>
      <c r="R17" s="97" t="s">
        <v>156</v>
      </c>
      <c r="S17" s="154">
        <f>'Day One'!T107+'Day Three'!T95+'Day Five'!T98</f>
        <v>34</v>
      </c>
      <c r="T17" s="98" t="s">
        <v>157</v>
      </c>
      <c r="U17" s="99" t="s">
        <v>156</v>
      </c>
    </row>
    <row r="18" spans="1:21" ht="12.75">
      <c r="A18" s="135">
        <f>'Day One'!T23+'Day Three'!T23+'Day Five'!T20+10*F18+3*H18</f>
        <v>309</v>
      </c>
      <c r="B18" s="141">
        <f>A18/(SUM($A$15:$A$18))</f>
        <v>0.18284023668639054</v>
      </c>
      <c r="C18" s="81" t="s">
        <v>157</v>
      </c>
      <c r="D18" s="66" t="s">
        <v>161</v>
      </c>
      <c r="E18" s="67" t="s">
        <v>229</v>
      </c>
      <c r="F18" s="84">
        <v>0</v>
      </c>
      <c r="G18" s="84">
        <v>3</v>
      </c>
      <c r="H18" s="84">
        <v>0</v>
      </c>
      <c r="I18" s="83" t="s">
        <v>230</v>
      </c>
      <c r="J18" s="144">
        <f>AVERAGE('Day One'!T48,'Day Three'!T48,'Day Five'!T45)</f>
        <v>0.3698717948717949</v>
      </c>
      <c r="K18" s="92" t="s">
        <v>157</v>
      </c>
      <c r="L18" s="93" t="s">
        <v>161</v>
      </c>
      <c r="M18" s="149">
        <f>AVERAGE('Day One'!T62,'Day Three'!T72,'Day Five'!T72)</f>
        <v>0.36850427350427356</v>
      </c>
      <c r="N18" s="94" t="s">
        <v>157</v>
      </c>
      <c r="O18" s="95" t="s">
        <v>161</v>
      </c>
      <c r="P18" s="152">
        <f>'Day One'!T89+'Day Three'!T90+'Day Five'!T89</f>
        <v>14</v>
      </c>
      <c r="Q18" s="96" t="s">
        <v>157</v>
      </c>
      <c r="R18" s="97" t="s">
        <v>161</v>
      </c>
      <c r="S18" s="154">
        <f>'Day One'!T97+'Day Three'!T93+'Day Five'!T93</f>
        <v>50</v>
      </c>
      <c r="T18" s="98" t="s">
        <v>157</v>
      </c>
      <c r="U18" s="99" t="s">
        <v>161</v>
      </c>
    </row>
    <row r="19" spans="1:21" ht="12.75">
      <c r="A19" s="69"/>
      <c r="B19" s="142"/>
      <c r="C19" s="70"/>
      <c r="D19" s="70"/>
      <c r="E19" s="70"/>
      <c r="F19" s="71"/>
      <c r="G19" s="71"/>
      <c r="H19" s="71"/>
      <c r="I19" s="72"/>
      <c r="J19" s="120"/>
      <c r="K19" s="47"/>
      <c r="L19" s="48"/>
      <c r="M19" s="121"/>
      <c r="N19" s="51"/>
      <c r="O19" s="52"/>
      <c r="P19" s="122"/>
      <c r="Q19" s="59"/>
      <c r="R19" s="60"/>
      <c r="S19" s="123"/>
      <c r="T19" s="55"/>
      <c r="U19" s="56"/>
    </row>
    <row r="20" spans="1:21" ht="12.75">
      <c r="A20" s="65" t="s">
        <v>215</v>
      </c>
      <c r="B20" s="143"/>
      <c r="C20" s="63"/>
      <c r="D20" s="63"/>
      <c r="E20" s="63"/>
      <c r="F20" s="74"/>
      <c r="G20" s="74"/>
      <c r="H20" s="74"/>
      <c r="I20" s="75"/>
      <c r="J20" s="128" t="s">
        <v>215</v>
      </c>
      <c r="K20" s="47"/>
      <c r="L20" s="48"/>
      <c r="M20" s="125" t="s">
        <v>215</v>
      </c>
      <c r="N20" s="51"/>
      <c r="O20" s="52"/>
      <c r="P20" s="129" t="s">
        <v>215</v>
      </c>
      <c r="Q20" s="59"/>
      <c r="R20" s="60"/>
      <c r="S20" s="130" t="s">
        <v>215</v>
      </c>
      <c r="T20" s="55"/>
      <c r="U20" s="56"/>
    </row>
    <row r="21" spans="1:21" ht="12.75">
      <c r="A21" s="135">
        <f>'Day One'!T28+'Day Three'!T26+'Day Five'!T29+10*F21+3*H21</f>
        <v>484</v>
      </c>
      <c r="B21" s="141">
        <f>A21/(SUM($A$21:$A$24))</f>
        <v>0.2847058823529412</v>
      </c>
      <c r="C21" s="81" t="s">
        <v>157</v>
      </c>
      <c r="D21" s="66" t="s">
        <v>169</v>
      </c>
      <c r="E21" s="67" t="s">
        <v>229</v>
      </c>
      <c r="F21" s="84">
        <v>3</v>
      </c>
      <c r="G21" s="84">
        <v>0</v>
      </c>
      <c r="H21" s="84">
        <v>0</v>
      </c>
      <c r="I21" s="83" t="s">
        <v>230</v>
      </c>
      <c r="J21" s="145">
        <f>AVERAGE('Day One'!T53,'Day Three'!T51,'Day Five'!T54)</f>
        <v>0.5556414141414142</v>
      </c>
      <c r="K21" s="100" t="s">
        <v>157</v>
      </c>
      <c r="L21" s="101" t="s">
        <v>169</v>
      </c>
      <c r="M21" s="150">
        <f>AVERAGE('Day One'!T61,'Day Three'!T65,'Day Five'!T59)</f>
        <v>0.5671969696969698</v>
      </c>
      <c r="N21" s="102" t="s">
        <v>157</v>
      </c>
      <c r="O21" s="103" t="s">
        <v>169</v>
      </c>
      <c r="P21" s="153">
        <f>'Day One'!T82+'Day Three'!T82+'Day Five'!T77</f>
        <v>37</v>
      </c>
      <c r="Q21" s="104" t="s">
        <v>157</v>
      </c>
      <c r="R21" s="105" t="s">
        <v>169</v>
      </c>
      <c r="S21" s="155">
        <f>'Day One'!T102+'Day Three'!T106+'Day Five'!T105</f>
        <v>22</v>
      </c>
      <c r="T21" s="106" t="s">
        <v>157</v>
      </c>
      <c r="U21" s="107" t="s">
        <v>169</v>
      </c>
    </row>
    <row r="22" spans="1:21" ht="12.75">
      <c r="A22" s="135">
        <f>'Day One'!T25+'Day Three'!T25+'Day Five'!T25+10*F22+3*H22</f>
        <v>439</v>
      </c>
      <c r="B22" s="141">
        <f>A22/(SUM($A$21:$A$24))</f>
        <v>0.25823529411764706</v>
      </c>
      <c r="C22" s="81" t="s">
        <v>157</v>
      </c>
      <c r="D22" s="66" t="s">
        <v>173</v>
      </c>
      <c r="E22" s="67" t="s">
        <v>229</v>
      </c>
      <c r="F22" s="84">
        <v>1</v>
      </c>
      <c r="G22" s="84">
        <v>2</v>
      </c>
      <c r="H22" s="84">
        <v>0</v>
      </c>
      <c r="I22" s="83" t="s">
        <v>230</v>
      </c>
      <c r="J22" s="146">
        <f>AVERAGE('Day One'!T50,'Day Three'!T50,'Day Five'!T50)</f>
        <v>0.5163282828282828</v>
      </c>
      <c r="K22" s="92" t="s">
        <v>157</v>
      </c>
      <c r="L22" s="93" t="s">
        <v>173</v>
      </c>
      <c r="M22" s="149">
        <f>AVERAGE('Day One'!T60,'Day Three'!T64,'Day Five'!T63)</f>
        <v>0.5540151515151516</v>
      </c>
      <c r="N22" s="94" t="s">
        <v>157</v>
      </c>
      <c r="O22" s="95" t="s">
        <v>173</v>
      </c>
      <c r="P22" s="152">
        <f>'Day One'!T75+'Day Three'!T88+'Day Five'!T90</f>
        <v>31</v>
      </c>
      <c r="Q22" s="96" t="s">
        <v>157</v>
      </c>
      <c r="R22" s="97" t="s">
        <v>173</v>
      </c>
      <c r="S22" s="154">
        <f>'Day One'!T99+'Day Three'!T100+'Day Five'!T102</f>
        <v>32</v>
      </c>
      <c r="T22" s="98" t="s">
        <v>157</v>
      </c>
      <c r="U22" s="99" t="s">
        <v>173</v>
      </c>
    </row>
    <row r="23" spans="1:21" ht="12.75">
      <c r="A23" s="135">
        <f>'Day One'!T29+'Day Three'!T29+'Day Five'!T26+10*F23+3*H23</f>
        <v>438</v>
      </c>
      <c r="B23" s="141">
        <f>A23/(SUM($A$21:$A$24))</f>
        <v>0.2576470588235294</v>
      </c>
      <c r="C23" s="81" t="s">
        <v>157</v>
      </c>
      <c r="D23" s="66" t="s">
        <v>216</v>
      </c>
      <c r="E23" s="67" t="s">
        <v>229</v>
      </c>
      <c r="F23" s="84">
        <v>2</v>
      </c>
      <c r="G23" s="84">
        <v>1</v>
      </c>
      <c r="H23" s="84">
        <v>0</v>
      </c>
      <c r="I23" s="83" t="s">
        <v>230</v>
      </c>
      <c r="J23" s="144">
        <f>AVERAGE('Day One'!T54,'Day Three'!T54,'Day Five'!T51)</f>
        <v>0.515469696969697</v>
      </c>
      <c r="K23" s="92" t="s">
        <v>157</v>
      </c>
      <c r="L23" s="93" t="s">
        <v>216</v>
      </c>
      <c r="M23" s="149">
        <f>AVERAGE('Day One'!T68,'Day Three'!T62,'Day Five'!T67)</f>
        <v>0.48780303030303035</v>
      </c>
      <c r="N23" s="94" t="s">
        <v>157</v>
      </c>
      <c r="O23" s="95" t="s">
        <v>216</v>
      </c>
      <c r="P23" s="152">
        <f>'Day One'!T84+'Day Three'!T78+'Day Five'!T84</f>
        <v>33</v>
      </c>
      <c r="Q23" s="96" t="s">
        <v>157</v>
      </c>
      <c r="R23" s="97" t="s">
        <v>216</v>
      </c>
      <c r="S23" s="154">
        <f>'Day One'!T100+'Day Three'!T103+'Day Five'!T108</f>
        <v>25</v>
      </c>
      <c r="T23" s="98" t="s">
        <v>157</v>
      </c>
      <c r="U23" s="99" t="s">
        <v>216</v>
      </c>
    </row>
    <row r="24" spans="1:21" ht="12.75">
      <c r="A24" s="135">
        <f>'Day One'!T26+'Day Three'!T28+'Day Five'!T28+10*F24+3*H24</f>
        <v>339</v>
      </c>
      <c r="B24" s="141">
        <f>A24/(SUM($A$21:$A$24))</f>
        <v>0.19941176470588234</v>
      </c>
      <c r="C24" s="81" t="s">
        <v>157</v>
      </c>
      <c r="D24" s="66" t="s">
        <v>165</v>
      </c>
      <c r="E24" s="67" t="s">
        <v>229</v>
      </c>
      <c r="F24" s="84">
        <v>0</v>
      </c>
      <c r="G24" s="84">
        <v>3</v>
      </c>
      <c r="H24" s="84">
        <v>0</v>
      </c>
      <c r="I24" s="83" t="s">
        <v>230</v>
      </c>
      <c r="J24" s="144">
        <f>AVERAGE('Day One'!T51,'Day Three'!T53,'Day Five'!T53)</f>
        <v>0.412560606060606</v>
      </c>
      <c r="K24" s="92" t="s">
        <v>157</v>
      </c>
      <c r="L24" s="93" t="s">
        <v>165</v>
      </c>
      <c r="M24" s="149">
        <f>AVERAGE('Day One'!T69,'Day Three'!T67,'Day Five'!T70)</f>
        <v>0.39098484848484855</v>
      </c>
      <c r="N24" s="94" t="s">
        <v>157</v>
      </c>
      <c r="O24" s="95" t="s">
        <v>165</v>
      </c>
      <c r="P24" s="152">
        <f>'Day One'!T81+'Day Three'!T85+'Day Five'!T87</f>
        <v>27</v>
      </c>
      <c r="Q24" s="96" t="s">
        <v>157</v>
      </c>
      <c r="R24" s="97" t="s">
        <v>165</v>
      </c>
      <c r="S24" s="154">
        <f>'Day One'!T93+'Day Three'!T96+'Day Five'!T95</f>
        <v>49</v>
      </c>
      <c r="T24" s="98" t="s">
        <v>157</v>
      </c>
      <c r="U24" s="99" t="s">
        <v>165</v>
      </c>
    </row>
    <row r="25" spans="1:21" ht="12.75">
      <c r="A25" s="69"/>
      <c r="B25" s="142"/>
      <c r="C25" s="70"/>
      <c r="D25" s="70"/>
      <c r="E25" s="70"/>
      <c r="F25" s="71"/>
      <c r="G25" s="71"/>
      <c r="H25" s="71"/>
      <c r="I25" s="72"/>
      <c r="J25" s="120"/>
      <c r="K25" s="47"/>
      <c r="L25" s="48"/>
      <c r="M25" s="121"/>
      <c r="N25" s="51"/>
      <c r="O25" s="52"/>
      <c r="P25" s="122"/>
      <c r="Q25" s="59"/>
      <c r="R25" s="60"/>
      <c r="S25" s="123"/>
      <c r="T25" s="55"/>
      <c r="U25" s="56"/>
    </row>
    <row r="26" spans="1:21" ht="12.75">
      <c r="A26" s="65" t="s">
        <v>217</v>
      </c>
      <c r="B26" s="143"/>
      <c r="C26" s="63"/>
      <c r="D26" s="63"/>
      <c r="E26" s="63"/>
      <c r="F26" s="74"/>
      <c r="G26" s="74"/>
      <c r="H26" s="74"/>
      <c r="I26" s="75"/>
      <c r="J26" s="128" t="s">
        <v>217</v>
      </c>
      <c r="K26" s="92"/>
      <c r="L26" s="93"/>
      <c r="M26" s="125" t="s">
        <v>217</v>
      </c>
      <c r="N26" s="94"/>
      <c r="O26" s="95"/>
      <c r="P26" s="129" t="s">
        <v>217</v>
      </c>
      <c r="Q26" s="96"/>
      <c r="R26" s="97"/>
      <c r="S26" s="130" t="s">
        <v>217</v>
      </c>
      <c r="T26" s="98"/>
      <c r="U26" s="99"/>
    </row>
    <row r="27" spans="1:21" ht="12.75">
      <c r="A27" s="135">
        <f>'Day Two'!T7+'Day Four'!T7+'Day Six'!T7+10*F27+3*H27</f>
        <v>544</v>
      </c>
      <c r="B27" s="141">
        <f>A27/(SUM($A$27:$A$30))</f>
        <v>0.29405405405405405</v>
      </c>
      <c r="C27" s="81" t="s">
        <v>157</v>
      </c>
      <c r="D27" s="66" t="s">
        <v>180</v>
      </c>
      <c r="E27" s="67" t="s">
        <v>229</v>
      </c>
      <c r="F27" s="84">
        <v>3</v>
      </c>
      <c r="G27" s="84">
        <v>0</v>
      </c>
      <c r="H27" s="84">
        <v>0</v>
      </c>
      <c r="I27" s="83" t="s">
        <v>230</v>
      </c>
      <c r="J27" s="144">
        <f>AVERAGE('Day Two'!T32,'Day Four'!T32,'Day Six'!T32)</f>
        <v>0.5783950617283952</v>
      </c>
      <c r="K27" s="92" t="s">
        <v>157</v>
      </c>
      <c r="L27" s="93" t="s">
        <v>180</v>
      </c>
      <c r="M27" s="149">
        <f>AVERAGE('Day Two'!T62,'Day Four'!T58,'Day Six'!T60)</f>
        <v>0.5856600189933524</v>
      </c>
      <c r="N27" s="94" t="s">
        <v>157</v>
      </c>
      <c r="O27" s="95" t="s">
        <v>180</v>
      </c>
      <c r="P27" s="152">
        <f>'Day Two'!T78+'Day Four'!T75+'Day Six'!T83</f>
        <v>44</v>
      </c>
      <c r="Q27" s="96" t="s">
        <v>157</v>
      </c>
      <c r="R27" s="97" t="s">
        <v>180</v>
      </c>
      <c r="S27" s="154">
        <f>'Day Two'!T107+'Day Four'!T107+'Day Six'!T106</f>
        <v>18</v>
      </c>
      <c r="T27" s="98" t="s">
        <v>157</v>
      </c>
      <c r="U27" s="99" t="s">
        <v>180</v>
      </c>
    </row>
    <row r="28" spans="1:21" ht="12.75">
      <c r="A28" s="135">
        <f>'Day Two'!T11+'Day Four'!T11+'Day Six'!T8+10*F28+3*H28</f>
        <v>483</v>
      </c>
      <c r="B28" s="141">
        <f>A28/(SUM($A$27:$A$30))</f>
        <v>0.2610810810810811</v>
      </c>
      <c r="C28" s="81" t="s">
        <v>157</v>
      </c>
      <c r="D28" s="66" t="s">
        <v>162</v>
      </c>
      <c r="E28" s="67" t="s">
        <v>229</v>
      </c>
      <c r="F28" s="84">
        <v>2</v>
      </c>
      <c r="G28" s="84">
        <v>1</v>
      </c>
      <c r="H28" s="84">
        <v>0</v>
      </c>
      <c r="I28" s="83" t="s">
        <v>230</v>
      </c>
      <c r="J28" s="144">
        <f>AVERAGE('Day Two'!T36,'Day Four'!T36,'Day Six'!T33)</f>
        <v>0.5180246913580246</v>
      </c>
      <c r="K28" s="92" t="s">
        <v>157</v>
      </c>
      <c r="L28" s="93" t="s">
        <v>162</v>
      </c>
      <c r="M28" s="149">
        <f>AVERAGE('Day Two'!T58,'Day Four'!T65,'Day Six'!T69)</f>
        <v>0.5094017094017094</v>
      </c>
      <c r="N28" s="94" t="s">
        <v>157</v>
      </c>
      <c r="O28" s="95" t="s">
        <v>162</v>
      </c>
      <c r="P28" s="152">
        <f>'Day Two'!T77+'Day Four'!T82+'Day Six'!T88</f>
        <v>33</v>
      </c>
      <c r="Q28" s="96" t="s">
        <v>157</v>
      </c>
      <c r="R28" s="97" t="s">
        <v>162</v>
      </c>
      <c r="S28" s="154">
        <f>'Day Two'!T102+'Day Four'!T103+'Day Six'!T101</f>
        <v>30</v>
      </c>
      <c r="T28" s="98" t="s">
        <v>157</v>
      </c>
      <c r="U28" s="99" t="s">
        <v>162</v>
      </c>
    </row>
    <row r="29" spans="1:21" ht="12.75">
      <c r="A29" s="135">
        <f>'Day Two'!T8+'Day Four'!T10+'Day Six'!T10+10*F29+3*H29</f>
        <v>456</v>
      </c>
      <c r="B29" s="141">
        <f>A29/(SUM($A$27:$A$30))</f>
        <v>0.2464864864864865</v>
      </c>
      <c r="C29" s="81" t="s">
        <v>157</v>
      </c>
      <c r="D29" s="66" t="s">
        <v>191</v>
      </c>
      <c r="E29" s="67" t="s">
        <v>229</v>
      </c>
      <c r="F29" s="84">
        <v>1</v>
      </c>
      <c r="G29" s="84">
        <v>2</v>
      </c>
      <c r="H29" s="84">
        <v>0</v>
      </c>
      <c r="I29" s="83" t="s">
        <v>230</v>
      </c>
      <c r="J29" s="144">
        <f>AVERAGE('Day Two'!T33,'Day Four'!T35,'Day Six'!T35)</f>
        <v>0.4964197530864198</v>
      </c>
      <c r="K29" s="92" t="s">
        <v>157</v>
      </c>
      <c r="L29" s="93" t="s">
        <v>191</v>
      </c>
      <c r="M29" s="149">
        <f>AVERAGE('Day Two'!T67,'Day Four'!T64,'Day Six'!T58)</f>
        <v>0.5324786324786325</v>
      </c>
      <c r="N29" s="94" t="s">
        <v>157</v>
      </c>
      <c r="O29" s="95" t="s">
        <v>191</v>
      </c>
      <c r="P29" s="152">
        <f>'Day Two'!T89+'Day Four'!T85+'Day Six'!T81</f>
        <v>28</v>
      </c>
      <c r="Q29" s="96" t="s">
        <v>157</v>
      </c>
      <c r="R29" s="97" t="s">
        <v>191</v>
      </c>
      <c r="S29" s="154">
        <f>'Day Two'!T96+'Day Four'!T100+'Day Six'!T104</f>
        <v>34</v>
      </c>
      <c r="T29" s="98" t="s">
        <v>157</v>
      </c>
      <c r="U29" s="99" t="s">
        <v>191</v>
      </c>
    </row>
    <row r="30" spans="1:21" ht="12.75">
      <c r="A30" s="138">
        <f>'Day Two'!T10+'Day Four'!T8+'Day Six'!T11+10*F30+3*H30</f>
        <v>367</v>
      </c>
      <c r="B30" s="141">
        <f>A30/(SUM($A$27:$A$30))</f>
        <v>0.19837837837837838</v>
      </c>
      <c r="C30" s="73" t="s">
        <v>157</v>
      </c>
      <c r="D30" s="64" t="s">
        <v>170</v>
      </c>
      <c r="E30" s="63" t="s">
        <v>229</v>
      </c>
      <c r="F30" s="74">
        <v>0</v>
      </c>
      <c r="G30" s="74">
        <v>3</v>
      </c>
      <c r="H30" s="74">
        <v>0</v>
      </c>
      <c r="I30" s="88" t="s">
        <v>230</v>
      </c>
      <c r="J30" s="144">
        <f>AVERAGE('Day Two'!T35,'Day Four'!T33,'Day Six'!T36)</f>
        <v>0.40716049382716046</v>
      </c>
      <c r="K30" s="92" t="s">
        <v>157</v>
      </c>
      <c r="L30" s="93" t="s">
        <v>170</v>
      </c>
      <c r="M30" s="149">
        <f>AVERAGE('Day Two'!T69,'Day Four'!T71,'Day Six'!T71)</f>
        <v>0.3724596391263058</v>
      </c>
      <c r="N30" s="94" t="s">
        <v>157</v>
      </c>
      <c r="O30" s="95" t="s">
        <v>170</v>
      </c>
      <c r="P30" s="152">
        <f>'Day Two'!T84+'Day Four'!T89+'Day Six'!T86</f>
        <v>24</v>
      </c>
      <c r="Q30" s="96" t="s">
        <v>157</v>
      </c>
      <c r="R30" s="97" t="s">
        <v>170</v>
      </c>
      <c r="S30" s="154">
        <f>'Day Two'!T95+'Day Four'!T93+'Day Six'!T99</f>
        <v>47</v>
      </c>
      <c r="T30" s="98" t="s">
        <v>157</v>
      </c>
      <c r="U30" s="99" t="s">
        <v>170</v>
      </c>
    </row>
    <row r="31" spans="1:21" ht="12.75">
      <c r="A31" s="69"/>
      <c r="B31" s="142"/>
      <c r="C31" s="70"/>
      <c r="D31" s="70"/>
      <c r="E31" s="70"/>
      <c r="F31" s="71"/>
      <c r="G31" s="71"/>
      <c r="H31" s="71"/>
      <c r="I31" s="72"/>
      <c r="J31" s="120"/>
      <c r="K31" s="47"/>
      <c r="L31" s="48"/>
      <c r="M31" s="121"/>
      <c r="N31" s="51"/>
      <c r="O31" s="52"/>
      <c r="P31" s="122"/>
      <c r="Q31" s="59"/>
      <c r="R31" s="60"/>
      <c r="S31" s="123"/>
      <c r="T31" s="55"/>
      <c r="U31" s="56"/>
    </row>
    <row r="32" spans="1:21" ht="12.75">
      <c r="A32" s="65" t="s">
        <v>218</v>
      </c>
      <c r="B32" s="143"/>
      <c r="C32" s="63"/>
      <c r="D32" s="63"/>
      <c r="E32" s="63"/>
      <c r="F32" s="74"/>
      <c r="G32" s="74"/>
      <c r="H32" s="74"/>
      <c r="I32" s="75"/>
      <c r="J32" s="128" t="s">
        <v>218</v>
      </c>
      <c r="K32" s="92"/>
      <c r="L32" s="93"/>
      <c r="M32" s="125" t="s">
        <v>218</v>
      </c>
      <c r="N32" s="94"/>
      <c r="O32" s="95"/>
      <c r="P32" s="129" t="s">
        <v>218</v>
      </c>
      <c r="Q32" s="96"/>
      <c r="R32" s="97"/>
      <c r="S32" s="130" t="s">
        <v>218</v>
      </c>
      <c r="T32" s="98"/>
      <c r="U32" s="99"/>
    </row>
    <row r="33" spans="1:21" ht="12.75">
      <c r="A33" s="135">
        <f>'Day Two'!T13+'Day Four'!T13+'Day Six'!T13+10*F33+3*H33</f>
        <v>517</v>
      </c>
      <c r="B33" s="141">
        <f>A33/(SUM($A$33:$A$36))</f>
        <v>0.2825136612021858</v>
      </c>
      <c r="C33" s="73" t="s">
        <v>157</v>
      </c>
      <c r="D33" s="64" t="s">
        <v>163</v>
      </c>
      <c r="E33" s="63" t="s">
        <v>229</v>
      </c>
      <c r="F33" s="74">
        <v>3</v>
      </c>
      <c r="G33" s="74">
        <v>0</v>
      </c>
      <c r="H33" s="74">
        <v>0</v>
      </c>
      <c r="I33" s="88" t="s">
        <v>230</v>
      </c>
      <c r="J33" s="144">
        <f>AVERAGE('Day Two'!T38,'Day Four'!T38,'Day Six'!T38)</f>
        <v>0.5487631027253669</v>
      </c>
      <c r="K33" s="92" t="s">
        <v>157</v>
      </c>
      <c r="L33" s="93" t="s">
        <v>163</v>
      </c>
      <c r="M33" s="149">
        <f>AVERAGE('Day Two'!T63,'Day Four'!T62,'Day Six'!T59)</f>
        <v>0.5451585429769392</v>
      </c>
      <c r="N33" s="94" t="s">
        <v>157</v>
      </c>
      <c r="O33" s="95" t="s">
        <v>163</v>
      </c>
      <c r="P33" s="152">
        <f>'Day Two'!T85+'Day Four'!T79+'Day Six'!T75</f>
        <v>39</v>
      </c>
      <c r="Q33" s="96" t="s">
        <v>157</v>
      </c>
      <c r="R33" s="97" t="s">
        <v>163</v>
      </c>
      <c r="S33" s="154">
        <f>'Day Two'!T101+'Day Four'!T106+'Day Six'!T108</f>
        <v>22</v>
      </c>
      <c r="T33" s="98" t="s">
        <v>157</v>
      </c>
      <c r="U33" s="99" t="s">
        <v>163</v>
      </c>
    </row>
    <row r="34" spans="1:21" ht="12.75">
      <c r="A34" s="136">
        <f>'Day Two'!T14+'Day Four'!T16+'Day Six'!T16+10*F34+3*H34</f>
        <v>463</v>
      </c>
      <c r="B34" s="141">
        <f>A34/(SUM($A$33:$A$36))</f>
        <v>0.2530054644808743</v>
      </c>
      <c r="C34" s="82" t="s">
        <v>157</v>
      </c>
      <c r="D34" s="68" t="s">
        <v>219</v>
      </c>
      <c r="E34" s="86" t="s">
        <v>229</v>
      </c>
      <c r="F34" s="85">
        <v>1</v>
      </c>
      <c r="G34" s="85">
        <v>2</v>
      </c>
      <c r="H34" s="85">
        <v>0</v>
      </c>
      <c r="I34" s="88" t="s">
        <v>230</v>
      </c>
      <c r="J34" s="144">
        <f>AVERAGE('Day Two'!T39,'Day Four'!T41,'Day Six'!T41)</f>
        <v>0.5104743186582809</v>
      </c>
      <c r="K34" s="92" t="s">
        <v>157</v>
      </c>
      <c r="L34" s="93" t="s">
        <v>219</v>
      </c>
      <c r="M34" s="149">
        <f>AVERAGE('Day Two'!T66,'Day Four'!T70,'Day Six'!T63)</f>
        <v>0.4776401991614256</v>
      </c>
      <c r="N34" s="94" t="s">
        <v>157</v>
      </c>
      <c r="O34" s="95" t="s">
        <v>219</v>
      </c>
      <c r="P34" s="152">
        <f>'Day Two'!T83+'Day Four'!T78+'Day Six'!T78</f>
        <v>39</v>
      </c>
      <c r="Q34" s="96" t="s">
        <v>157</v>
      </c>
      <c r="R34" s="97" t="s">
        <v>219</v>
      </c>
      <c r="S34" s="154">
        <f>'Day Two'!T103+'Day Four'!T101+'Day Six'!T103</f>
        <v>29</v>
      </c>
      <c r="T34" s="98" t="s">
        <v>157</v>
      </c>
      <c r="U34" s="99" t="s">
        <v>219</v>
      </c>
    </row>
    <row r="35" spans="1:21" ht="12.75">
      <c r="A35" s="137">
        <f>'Day Two'!T16+'Day Four'!T14+'Day Six'!T17+10*F35+3*H35</f>
        <v>429</v>
      </c>
      <c r="B35" s="141">
        <f>A35/(SUM($A$33:$A$36))</f>
        <v>0.23442622950819672</v>
      </c>
      <c r="C35" s="81" t="s">
        <v>157</v>
      </c>
      <c r="D35" s="66" t="s">
        <v>158</v>
      </c>
      <c r="E35" s="67" t="s">
        <v>229</v>
      </c>
      <c r="F35" s="84">
        <v>1</v>
      </c>
      <c r="G35" s="84">
        <v>2</v>
      </c>
      <c r="H35" s="84">
        <v>0</v>
      </c>
      <c r="I35" s="88" t="s">
        <v>230</v>
      </c>
      <c r="J35" s="144">
        <f>AVERAGE('Day Two'!T41,'Day Four'!T39,'Day Six'!T42)</f>
        <v>0.47332023060796646</v>
      </c>
      <c r="K35" s="92" t="s">
        <v>157</v>
      </c>
      <c r="L35" s="93" t="s">
        <v>158</v>
      </c>
      <c r="M35" s="149">
        <f>AVERAGE('Day Two'!T59,'Day Four'!T66,'Day Six'!T66)</f>
        <v>0.5138692348008386</v>
      </c>
      <c r="N35" s="94" t="s">
        <v>157</v>
      </c>
      <c r="O35" s="95" t="s">
        <v>158</v>
      </c>
      <c r="P35" s="152">
        <f>'Day Two'!T87+'Day Four'!T88+'Day Six'!T85</f>
        <v>24</v>
      </c>
      <c r="Q35" s="96" t="s">
        <v>157</v>
      </c>
      <c r="R35" s="97" t="s">
        <v>158</v>
      </c>
      <c r="S35" s="154">
        <f>'Day Two'!T97+'Day Four'!T97+'Day Six'!T96</f>
        <v>40</v>
      </c>
      <c r="T35" s="98" t="s">
        <v>157</v>
      </c>
      <c r="U35" s="99" t="s">
        <v>158</v>
      </c>
    </row>
    <row r="36" spans="1:21" ht="12.75">
      <c r="A36" s="138">
        <f>'Day Two'!T17+'Day Four'!T17+'Day Six'!T14+10*F36+3*H36</f>
        <v>421</v>
      </c>
      <c r="B36" s="141">
        <f>A36/(SUM($A$33:$A$36))</f>
        <v>0.23005464480874316</v>
      </c>
      <c r="C36" s="73" t="s">
        <v>157</v>
      </c>
      <c r="D36" s="64" t="s">
        <v>160</v>
      </c>
      <c r="E36" s="63" t="s">
        <v>229</v>
      </c>
      <c r="F36" s="74">
        <v>1</v>
      </c>
      <c r="G36" s="74">
        <v>2</v>
      </c>
      <c r="H36" s="74">
        <v>0</v>
      </c>
      <c r="I36" s="88" t="s">
        <v>230</v>
      </c>
      <c r="J36" s="144">
        <f>AVERAGE('Day Two'!T42,'Day Four'!T42,'Day Six'!T39)</f>
        <v>0.4674423480083858</v>
      </c>
      <c r="K36" s="92" t="s">
        <v>157</v>
      </c>
      <c r="L36" s="93" t="s">
        <v>160</v>
      </c>
      <c r="M36" s="149">
        <f>AVERAGE('Day Two'!T70,'Day Four'!T59,'Day Six'!T70)</f>
        <v>0.4633320230607967</v>
      </c>
      <c r="N36" s="94" t="s">
        <v>157</v>
      </c>
      <c r="O36" s="95" t="s">
        <v>160</v>
      </c>
      <c r="P36" s="152">
        <f>'Day Two'!T79+'Day Four'!T83+'Day Six'!T90</f>
        <v>29</v>
      </c>
      <c r="Q36" s="96" t="s">
        <v>157</v>
      </c>
      <c r="R36" s="97" t="s">
        <v>160</v>
      </c>
      <c r="S36" s="154">
        <f>'Day Two'!T105+'Day Four'!T96+'Day Six'!T93</f>
        <v>40</v>
      </c>
      <c r="T36" s="98" t="s">
        <v>157</v>
      </c>
      <c r="U36" s="99" t="s">
        <v>160</v>
      </c>
    </row>
    <row r="37" spans="1:21" ht="12.75">
      <c r="A37" s="69"/>
      <c r="B37" s="142"/>
      <c r="C37" s="70"/>
      <c r="D37" s="70"/>
      <c r="E37" s="70"/>
      <c r="F37" s="71"/>
      <c r="G37" s="71"/>
      <c r="H37" s="71"/>
      <c r="I37" s="76"/>
      <c r="J37" s="120"/>
      <c r="K37" s="47"/>
      <c r="L37" s="48"/>
      <c r="M37" s="121"/>
      <c r="N37" s="51"/>
      <c r="O37" s="52"/>
      <c r="P37" s="122"/>
      <c r="Q37" s="59"/>
      <c r="R37" s="60"/>
      <c r="S37" s="123"/>
      <c r="T37" s="124"/>
      <c r="U37" s="56"/>
    </row>
    <row r="38" spans="1:21" ht="12.75">
      <c r="A38" s="65" t="s">
        <v>220</v>
      </c>
      <c r="B38" s="143"/>
      <c r="C38" s="63"/>
      <c r="D38" s="63"/>
      <c r="E38" s="63"/>
      <c r="F38" s="74"/>
      <c r="G38" s="74"/>
      <c r="H38" s="74"/>
      <c r="I38" s="75"/>
      <c r="J38" s="128" t="s">
        <v>220</v>
      </c>
      <c r="K38" s="92"/>
      <c r="L38" s="93"/>
      <c r="M38" s="125" t="s">
        <v>220</v>
      </c>
      <c r="N38" s="94"/>
      <c r="O38" s="95"/>
      <c r="P38" s="129" t="s">
        <v>220</v>
      </c>
      <c r="Q38" s="96"/>
      <c r="R38" s="97"/>
      <c r="S38" s="130" t="s">
        <v>220</v>
      </c>
      <c r="T38" s="98"/>
      <c r="U38" s="99"/>
    </row>
    <row r="39" spans="1:21" ht="12.75">
      <c r="A39" s="135">
        <f>'Day Two'!T19+'Day Four'!T19+'Day Six'!T19+10*F39+3*H39</f>
        <v>615</v>
      </c>
      <c r="B39" s="141">
        <f>A39/(SUM($A$39:$A$42))</f>
        <v>0.33064516129032256</v>
      </c>
      <c r="C39" s="73" t="s">
        <v>157</v>
      </c>
      <c r="D39" s="64" t="s">
        <v>168</v>
      </c>
      <c r="E39" s="86" t="s">
        <v>229</v>
      </c>
      <c r="F39" s="74">
        <v>3</v>
      </c>
      <c r="G39" s="74">
        <v>0</v>
      </c>
      <c r="H39" s="74">
        <v>0</v>
      </c>
      <c r="I39" s="88" t="s">
        <v>230</v>
      </c>
      <c r="J39" s="147">
        <f>AVERAGE('Day Two'!T44,'Day Four'!T44,'Day Six'!T44)</f>
        <v>0.6515354047373197</v>
      </c>
      <c r="K39" s="100" t="s">
        <v>157</v>
      </c>
      <c r="L39" s="101" t="s">
        <v>168</v>
      </c>
      <c r="M39" s="150">
        <f>AVERAGE('Day Two'!T57,'Day Four'!T57,'Day Six'!T57)</f>
        <v>0.6963609624831815</v>
      </c>
      <c r="N39" s="102" t="s">
        <v>157</v>
      </c>
      <c r="O39" s="103" t="s">
        <v>168</v>
      </c>
      <c r="P39" s="153">
        <f>'Day Two'!T75+'Day Four'!T80+'Day Six'!T77</f>
        <v>52</v>
      </c>
      <c r="Q39" s="104" t="s">
        <v>157</v>
      </c>
      <c r="R39" s="105" t="s">
        <v>168</v>
      </c>
      <c r="S39" s="155">
        <f>'Day Two'!T108+'Day Four'!T108+'Day Six'!T107</f>
        <v>14</v>
      </c>
      <c r="T39" s="106" t="s">
        <v>157</v>
      </c>
      <c r="U39" s="107" t="s">
        <v>168</v>
      </c>
    </row>
    <row r="40" spans="1:21" ht="12.75">
      <c r="A40" s="138">
        <f>'Day Two'!T23+'Day Four'!T23+'Day Six'!T20+10*F40+3*H40</f>
        <v>446</v>
      </c>
      <c r="B40" s="141">
        <f>A40/(SUM($A$39:$A$42))</f>
        <v>0.23978494623655913</v>
      </c>
      <c r="C40" s="73" t="s">
        <v>157</v>
      </c>
      <c r="D40" s="64" t="s">
        <v>177</v>
      </c>
      <c r="E40" s="86" t="s">
        <v>229</v>
      </c>
      <c r="F40" s="74">
        <v>2</v>
      </c>
      <c r="G40" s="74">
        <v>1</v>
      </c>
      <c r="H40" s="74">
        <v>0</v>
      </c>
      <c r="I40" s="88" t="s">
        <v>230</v>
      </c>
      <c r="J40" s="147">
        <f>AVERAGE('Day Two'!T48,'Day Four'!T48,'Day Six'!T45)</f>
        <v>0.47986920742200945</v>
      </c>
      <c r="K40" s="100" t="s">
        <v>157</v>
      </c>
      <c r="L40" s="101" t="s">
        <v>177</v>
      </c>
      <c r="M40" s="150">
        <f>AVERAGE('Day Two'!T65,'Day Four'!T63,'Day Six'!T72)</f>
        <v>0.4409555993616822</v>
      </c>
      <c r="N40" s="102" t="s">
        <v>157</v>
      </c>
      <c r="O40" s="103" t="s">
        <v>177</v>
      </c>
      <c r="P40" s="153">
        <f>'Day Two'!T81+'Day Four'!T76+'Day Six'!T89</f>
        <v>36</v>
      </c>
      <c r="Q40" s="104" t="s">
        <v>157</v>
      </c>
      <c r="R40" s="105" t="s">
        <v>177</v>
      </c>
      <c r="S40" s="155">
        <f>'Day Two'!T99+'Day Four'!T104+'Day Six'!T95</f>
        <v>39</v>
      </c>
      <c r="T40" s="106" t="s">
        <v>157</v>
      </c>
      <c r="U40" s="107" t="s">
        <v>177</v>
      </c>
    </row>
    <row r="41" spans="1:21" ht="12.75">
      <c r="A41" s="138">
        <f>'Day Two'!T20+'Day Four'!T22+'Day Six'!T22+10*F41+3*H41</f>
        <v>405</v>
      </c>
      <c r="B41" s="141">
        <f>A41/(SUM($A$39:$A$42))</f>
        <v>0.21774193548387097</v>
      </c>
      <c r="C41" s="73" t="s">
        <v>157</v>
      </c>
      <c r="D41" s="64" t="s">
        <v>179</v>
      </c>
      <c r="E41" s="86" t="s">
        <v>229</v>
      </c>
      <c r="F41" s="74">
        <v>1</v>
      </c>
      <c r="G41" s="74">
        <v>2</v>
      </c>
      <c r="H41" s="74">
        <v>0</v>
      </c>
      <c r="I41" s="83" t="s">
        <v>230</v>
      </c>
      <c r="J41" s="145">
        <f>AVERAGE('Day Two'!T45,'Day Four'!T47,'Day Six'!T47)</f>
        <v>0.43595168810037865</v>
      </c>
      <c r="K41" s="100" t="s">
        <v>157</v>
      </c>
      <c r="L41" s="101" t="s">
        <v>179</v>
      </c>
      <c r="M41" s="150">
        <f>AVERAGE('Day Two'!T72,'Day Four'!T67,'Day Six'!T62)</f>
        <v>0.4487624769235583</v>
      </c>
      <c r="N41" s="102" t="s">
        <v>157</v>
      </c>
      <c r="O41" s="103" t="s">
        <v>179</v>
      </c>
      <c r="P41" s="153">
        <f>'Day Two'!T90+'Day Four'!T86+'Day Six'!T80</f>
        <v>27</v>
      </c>
      <c r="Q41" s="104" t="s">
        <v>157</v>
      </c>
      <c r="R41" s="105" t="s">
        <v>179</v>
      </c>
      <c r="S41" s="155">
        <f>'Day Two'!T93+'Day Four'!T94+'Day Six'!T100</f>
        <v>52</v>
      </c>
      <c r="T41" s="106" t="s">
        <v>157</v>
      </c>
      <c r="U41" s="107" t="s">
        <v>179</v>
      </c>
    </row>
    <row r="42" spans="1:21" ht="12.75">
      <c r="A42" s="138">
        <f>'Day Two'!T22+'Day Four'!T20+'Day Six'!T23+10*F42+3*H42</f>
        <v>394</v>
      </c>
      <c r="B42" s="141">
        <f>A42/(SUM($A$39:$A$42))</f>
        <v>0.2118279569892473</v>
      </c>
      <c r="C42" s="82" t="s">
        <v>157</v>
      </c>
      <c r="D42" s="68" t="s">
        <v>176</v>
      </c>
      <c r="E42" s="86" t="s">
        <v>229</v>
      </c>
      <c r="F42" s="85">
        <v>0</v>
      </c>
      <c r="G42" s="85">
        <v>3</v>
      </c>
      <c r="H42" s="85">
        <v>0</v>
      </c>
      <c r="I42" s="88" t="s">
        <v>230</v>
      </c>
      <c r="J42" s="147">
        <f>AVERAGE('Day Two'!T47,'Day Four'!T45,'Day Six'!T48)</f>
        <v>0.43264369974029226</v>
      </c>
      <c r="K42" s="100" t="s">
        <v>157</v>
      </c>
      <c r="L42" s="101" t="s">
        <v>176</v>
      </c>
      <c r="M42" s="150">
        <f>AVERAGE('Day Two'!T64,'Day Four'!T72,'Day Six'!T67)</f>
        <v>0.41392096123157796</v>
      </c>
      <c r="N42" s="102" t="s">
        <v>157</v>
      </c>
      <c r="O42" s="103" t="s">
        <v>176</v>
      </c>
      <c r="P42" s="153">
        <f>'Day Two'!T80+'Day Four'!T90+'Day Six'!T82</f>
        <v>29</v>
      </c>
      <c r="Q42" s="104" t="s">
        <v>157</v>
      </c>
      <c r="R42" s="105" t="s">
        <v>176</v>
      </c>
      <c r="S42" s="155">
        <f>'Day Two'!T98+'Day Four'!T98+'Day Six'!T98</f>
        <v>39</v>
      </c>
      <c r="T42" s="106" t="s">
        <v>157</v>
      </c>
      <c r="U42" s="107" t="s">
        <v>176</v>
      </c>
    </row>
    <row r="43" spans="1:21" ht="12.75">
      <c r="A43" s="77"/>
      <c r="B43" s="142"/>
      <c r="C43" s="70"/>
      <c r="D43" s="70"/>
      <c r="E43" s="70"/>
      <c r="F43" s="71"/>
      <c r="G43" s="71"/>
      <c r="H43" s="71"/>
      <c r="I43" s="72"/>
      <c r="J43" s="120"/>
      <c r="K43" s="47"/>
      <c r="L43" s="48"/>
      <c r="M43" s="121"/>
      <c r="N43" s="51"/>
      <c r="O43" s="52"/>
      <c r="P43" s="122"/>
      <c r="Q43" s="59"/>
      <c r="R43" s="60"/>
      <c r="S43" s="123"/>
      <c r="T43" s="55"/>
      <c r="U43" s="56"/>
    </row>
    <row r="44" spans="1:21" ht="12.75">
      <c r="A44" s="65" t="s">
        <v>221</v>
      </c>
      <c r="B44" s="143"/>
      <c r="C44" s="63"/>
      <c r="D44" s="63"/>
      <c r="E44" s="63"/>
      <c r="F44" s="74"/>
      <c r="G44" s="74"/>
      <c r="H44" s="74"/>
      <c r="I44" s="75"/>
      <c r="J44" s="128" t="s">
        <v>221</v>
      </c>
      <c r="K44" s="92"/>
      <c r="L44" s="93"/>
      <c r="M44" s="125" t="s">
        <v>221</v>
      </c>
      <c r="N44" s="94"/>
      <c r="O44" s="95"/>
      <c r="P44" s="129" t="s">
        <v>221</v>
      </c>
      <c r="Q44" s="96"/>
      <c r="R44" s="97"/>
      <c r="S44" s="130" t="s">
        <v>221</v>
      </c>
      <c r="T44" s="98"/>
      <c r="U44" s="99"/>
    </row>
    <row r="45" spans="1:21" ht="12.75">
      <c r="A45" s="137">
        <f>'Day Two'!T28+'Day Four'!T26+'Day Six'!T29+10*F45+3*H345</f>
        <v>499</v>
      </c>
      <c r="B45" s="141">
        <f>A45/(SUM($A$45:$A$48))</f>
        <v>0.27075420510037984</v>
      </c>
      <c r="C45" s="81" t="s">
        <v>157</v>
      </c>
      <c r="D45" s="66" t="s">
        <v>141</v>
      </c>
      <c r="E45" s="86" t="s">
        <v>229</v>
      </c>
      <c r="F45" s="84">
        <v>2</v>
      </c>
      <c r="G45" s="84">
        <v>0</v>
      </c>
      <c r="H45" s="84">
        <v>1</v>
      </c>
      <c r="I45" s="83" t="s">
        <v>230</v>
      </c>
      <c r="J45" s="147">
        <f>AVERAGE('Day Two'!T53,'Day Four'!T51,'Day Six'!T54)</f>
        <v>0.5328524046434494</v>
      </c>
      <c r="K45" s="100" t="s">
        <v>157</v>
      </c>
      <c r="L45" s="101" t="s">
        <v>141</v>
      </c>
      <c r="M45" s="150">
        <f>AVERAGE('Day Two'!T60,'Day Four'!T68,'Day Six'!T64)</f>
        <v>0.5118892715907641</v>
      </c>
      <c r="N45" s="102" t="s">
        <v>157</v>
      </c>
      <c r="O45" s="103" t="s">
        <v>141</v>
      </c>
      <c r="P45" s="153">
        <f>'Day Two'!T82+'Day Four'!T81+'Day Six'!T76</f>
        <v>42</v>
      </c>
      <c r="Q45" s="104" t="s">
        <v>157</v>
      </c>
      <c r="R45" s="105" t="s">
        <v>141</v>
      </c>
      <c r="S45" s="155">
        <f>'Day Two'!T104+'Day Four'!T105+'Day Six'!T105</f>
        <v>25</v>
      </c>
      <c r="T45" s="106" t="s">
        <v>157</v>
      </c>
      <c r="U45" s="107" t="s">
        <v>141</v>
      </c>
    </row>
    <row r="46" spans="1:21" ht="12.75">
      <c r="A46" s="139">
        <f>'Day Two'!T29+'Day Four'!T29+'Day Six'!T26+10*F46+3*H46</f>
        <v>480</v>
      </c>
      <c r="B46" s="141">
        <f>A46/(SUM($A$45:$A$48))</f>
        <v>0.26044492674986436</v>
      </c>
      <c r="C46" s="90" t="s">
        <v>157</v>
      </c>
      <c r="D46" s="78" t="s">
        <v>175</v>
      </c>
      <c r="E46" s="86" t="s">
        <v>229</v>
      </c>
      <c r="F46" s="71">
        <v>2</v>
      </c>
      <c r="G46" s="71">
        <v>1</v>
      </c>
      <c r="H46" s="71">
        <v>0</v>
      </c>
      <c r="I46" s="83" t="s">
        <v>230</v>
      </c>
      <c r="J46" s="147">
        <f>AVERAGE('Day Two'!T54,'Day Four'!T54,'Day Six'!T51)</f>
        <v>0.514085980354637</v>
      </c>
      <c r="K46" s="100" t="s">
        <v>157</v>
      </c>
      <c r="L46" s="101" t="s">
        <v>175</v>
      </c>
      <c r="M46" s="150">
        <f>AVERAGE('Day Two'!T71,'Day Four'!T61,'Day Six'!T61)</f>
        <v>0.5030361015435642</v>
      </c>
      <c r="N46" s="102" t="s">
        <v>157</v>
      </c>
      <c r="O46" s="103" t="s">
        <v>175</v>
      </c>
      <c r="P46" s="153">
        <f>'Day Two'!T86+'Day Four'!T77+'Day Six'!T79</f>
        <v>38</v>
      </c>
      <c r="Q46" s="104" t="s">
        <v>157</v>
      </c>
      <c r="R46" s="105" t="s">
        <v>175</v>
      </c>
      <c r="S46" s="155">
        <f>'Day Two'!T100+'Day Four'!T102+'Day Six'!T102</f>
        <v>33</v>
      </c>
      <c r="T46" s="106" t="s">
        <v>157</v>
      </c>
      <c r="U46" s="107" t="s">
        <v>175</v>
      </c>
    </row>
    <row r="47" spans="1:21" ht="12.75">
      <c r="A47" s="137">
        <f>'Day Two'!T25+'Day Four'!T25+'Day Six'!T25+10*F47+3*H47</f>
        <v>472</v>
      </c>
      <c r="B47" s="141">
        <f>A47/(SUM($A$45:$A$48))</f>
        <v>0.25610417797069995</v>
      </c>
      <c r="C47" s="81" t="s">
        <v>157</v>
      </c>
      <c r="D47" s="66" t="s">
        <v>159</v>
      </c>
      <c r="E47" s="86" t="s">
        <v>229</v>
      </c>
      <c r="F47" s="84">
        <v>1</v>
      </c>
      <c r="G47" s="84">
        <v>1</v>
      </c>
      <c r="H47" s="84">
        <v>1</v>
      </c>
      <c r="I47" s="83" t="s">
        <v>230</v>
      </c>
      <c r="J47" s="147">
        <f>AVERAGE('Day Two'!T50,'Day Four'!T50,'Day Six'!T50)</f>
        <v>0.5144610281923715</v>
      </c>
      <c r="K47" s="100" t="s">
        <v>157</v>
      </c>
      <c r="L47" s="101" t="s">
        <v>159</v>
      </c>
      <c r="M47" s="150">
        <f>AVERAGE('Day Two'!T61,'Day Four'!T60,'Day Six'!T68)</f>
        <v>0.5170493685419059</v>
      </c>
      <c r="N47" s="102" t="s">
        <v>157</v>
      </c>
      <c r="O47" s="103" t="s">
        <v>159</v>
      </c>
      <c r="P47" s="153">
        <f>'Day Two'!T76+'Day Four'!T87+'Day Six'!T84</f>
        <v>38</v>
      </c>
      <c r="Q47" s="104" t="s">
        <v>157</v>
      </c>
      <c r="R47" s="105" t="s">
        <v>159</v>
      </c>
      <c r="S47" s="155">
        <f>'Day Two'!T106+'Day Four'!T99+'Day Six'!T97</f>
        <v>34</v>
      </c>
      <c r="T47" s="106" t="s">
        <v>157</v>
      </c>
      <c r="U47" s="107" t="s">
        <v>159</v>
      </c>
    </row>
    <row r="48" spans="1:21" ht="13.5" thickBot="1">
      <c r="A48" s="140">
        <f>'Day Two'!T26+'Day Four'!T28+'Day Six'!T28+10*F8+3*H48</f>
        <v>392</v>
      </c>
      <c r="B48" s="158">
        <f>A48/(SUM($A$45:$A$48))</f>
        <v>0.21269669017905588</v>
      </c>
      <c r="C48" s="91" t="s">
        <v>157</v>
      </c>
      <c r="D48" s="79" t="s">
        <v>134</v>
      </c>
      <c r="E48" s="80" t="s">
        <v>229</v>
      </c>
      <c r="F48" s="87">
        <v>0</v>
      </c>
      <c r="G48" s="87">
        <v>3</v>
      </c>
      <c r="H48" s="87">
        <v>0</v>
      </c>
      <c r="I48" s="89" t="s">
        <v>230</v>
      </c>
      <c r="J48" s="148">
        <f>AVERAGE('Day Two'!T51,'Day Four'!T53,'Day Six'!T53)</f>
        <v>0.438600586809542</v>
      </c>
      <c r="K48" s="49" t="s">
        <v>157</v>
      </c>
      <c r="L48" s="50" t="s">
        <v>134</v>
      </c>
      <c r="M48" s="151">
        <f>AVERAGE('Day Two'!T68,'Day Four'!T69,'Day Six'!T65)</f>
        <v>0.46802525832376585</v>
      </c>
      <c r="N48" s="53" t="s">
        <v>157</v>
      </c>
      <c r="O48" s="54" t="s">
        <v>134</v>
      </c>
      <c r="P48" s="156">
        <f>'Day Two'!T88+'Day Four'!T84+'Day Six'!T87</f>
        <v>27</v>
      </c>
      <c r="Q48" s="61" t="s">
        <v>157</v>
      </c>
      <c r="R48" s="62" t="s">
        <v>134</v>
      </c>
      <c r="S48" s="157">
        <f>'Day Two'!T94+'Day Four'!T95+'Day Six'!T94</f>
        <v>53</v>
      </c>
      <c r="T48" s="57" t="s">
        <v>157</v>
      </c>
      <c r="U48" s="58" t="s">
        <v>134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</cp:lastModifiedBy>
  <dcterms:created xsi:type="dcterms:W3CDTF">2007-12-22T09:47:58Z</dcterms:created>
  <dcterms:modified xsi:type="dcterms:W3CDTF">2008-02-04T06:03:36Z</dcterms:modified>
  <cp:category/>
  <cp:version/>
  <cp:contentType/>
  <cp:contentStatus/>
</cp:coreProperties>
</file>